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5180" windowHeight="13170"/>
  </bookViews>
  <sheets>
    <sheet name="Форма" sheetId="1" r:id="rId1"/>
    <sheet name="Ошибки" sheetId="15" r:id="rId2"/>
    <sheet name="MO" sheetId="5" state="hidden" r:id="rId3"/>
    <sheet name="PropertyForms" sheetId="6" state="hidden" r:id="rId4"/>
    <sheet name="Boolean" sheetId="8" state="hidden" r:id="rId5"/>
    <sheet name="Helper" sheetId="9" state="hidden" r:id="rId6"/>
    <sheet name="EconomicSubjects" sheetId="10" state="hidden" r:id="rId7"/>
    <sheet name="OPF" sheetId="11" state="hidden" r:id="rId8"/>
    <sheet name="Years" sheetId="13" state="hidden" r:id="rId9"/>
  </sheets>
  <definedNames>
    <definedName name="___Алтайский_край">MO!$BR$4:$BR$77</definedName>
    <definedName name="___Амурская_область">MO!$CE$4:$CE$34</definedName>
    <definedName name="___Архангельская_область">MO!$U$4:$U$31</definedName>
    <definedName name="___Астраханская_область">MO!$AG$4:$AG$18</definedName>
    <definedName name="___Белгородская_область">MO!$B$4:$B$27</definedName>
    <definedName name="___Брянская_область">MO!$C$4:$C$39</definedName>
    <definedName name="___Владимирская_область">MO!$D$4:$D$26</definedName>
    <definedName name="___Волгоградская_область">MO!$AH$4:$AH$44</definedName>
    <definedName name="___Вологодская_область">MO!$V$4:$V$33</definedName>
    <definedName name="___Воронежская_область">MO!$E$4:$E$39</definedName>
    <definedName name="___Город_Москва">MO!$F$4</definedName>
    <definedName name="___Город_Санкт_Петербург">MO!$W$4</definedName>
    <definedName name="___Еврейская_автономная_область">MO!$CF$4:$CF$11</definedName>
    <definedName name="___Забайкальский_край">MO!$BS$4:$BS$39</definedName>
    <definedName name="___Ивановская_область">MO!$G$4:$G$32</definedName>
    <definedName name="___Иркутская_область">MO!$BT$4:$BT$47</definedName>
    <definedName name="___Кабардино_Балкарская_Республика">MO!$AN$4:$AN$18</definedName>
    <definedName name="___Калининградская_область">MO!$X$4:$X$27</definedName>
    <definedName name="___Калужская_область">MO!$H$4:$H$31</definedName>
    <definedName name="___Камчатский_край">MO!$CG$4:$CG$19</definedName>
    <definedName name="___Карачаево_Черкесская_Республика">MO!$AO$4:$AO$17</definedName>
    <definedName name="___Кемеровская_область">MO!$BU$4:$BU$39</definedName>
    <definedName name="___Кировская_область">MO!$AV$4:$AV$50</definedName>
    <definedName name="___Костромская_область">MO!$I$4:$I$35</definedName>
    <definedName name="___Краснодарский_край">MO!$AI$4:$AI$52</definedName>
    <definedName name="___Красноярский_край">MO!$BV$4:$BV$67</definedName>
    <definedName name="___Курганская_область">MO!$BK$4:$BK$31</definedName>
    <definedName name="___Курская_область">MO!$J$4:$J$38</definedName>
    <definedName name="___Ленинградская_область">MO!$Y$4:$Y$23</definedName>
    <definedName name="___Липецкая_область">MO!$K$4:$K$25</definedName>
    <definedName name="___Магаданская_область">MO!$CH$4:$CH$14</definedName>
    <definedName name="___Московская_область">MO!$L$4:$L$77</definedName>
    <definedName name="___Мурманская_область">MO!$Z$4:$Z$24</definedName>
    <definedName name="___Ненецкий_автономный_округ">MO!$AA$4:$AA$7</definedName>
    <definedName name="___Нижегородская_область">MO!$AW$4:$AW$57</definedName>
    <definedName name="___Новгородская_область">MO!$AB$4:$AB$27</definedName>
    <definedName name="___Новосибирская_область">MO!$BW$4:$BW$40</definedName>
    <definedName name="___Омская_область">MO!$BX$4:$BX$38</definedName>
    <definedName name="___Оренбургская_область">MO!$AX$4:$AX$49</definedName>
    <definedName name="___Орловская_область">MO!$M$4:$M$32</definedName>
    <definedName name="___Пензенская_область">MO!$AY$4:$AY$38</definedName>
    <definedName name="___Пермский_край">MO!$AZ$4:$AZ$53</definedName>
    <definedName name="___Приморский_край">MO!$CI$4:$CI$39</definedName>
    <definedName name="___Псковская_область">MO!$AC$4:$AC$31</definedName>
    <definedName name="___Республика_Адыгея">MO!$AJ$4:$AJ$14</definedName>
    <definedName name="___Республика_Алтай">MO!$BY$4:$BY$16</definedName>
    <definedName name="___Республика_Башкортостан">MO!$BA$4:$BA$68</definedName>
    <definedName name="___Республика_Бурятия">MO!$BZ$4:$BZ$28</definedName>
    <definedName name="___Республика_Дагестан">MO!$AP$4:$AP$56</definedName>
    <definedName name="___Республика_Ингушетия">MO!$AQ$4:$AQ$13</definedName>
    <definedName name="___Республика_Калмыкия">MO!$AK$4:$AK$19</definedName>
    <definedName name="___Республика_Карелия">MO!$AD$4:$AD$23</definedName>
    <definedName name="___Республика_Коми">MO!$AE$4:$AE$25</definedName>
    <definedName name="___Республика_Марий_Эл">MO!$BB$4:$BB$22</definedName>
    <definedName name="___Республика_Мордовия">MO!$BC$4:$BC$28</definedName>
    <definedName name="___Республика_Саха__Якутия_">MO!$CJ$4:$CJ$41</definedName>
    <definedName name="___Республика_Северная_Осетия_Алания">MO!$AR$4:$AR$14</definedName>
    <definedName name="___Республика_Татарстан">MO!$BD$4:$BD$50</definedName>
    <definedName name="___Республика_Тыва">MO!$CA$4:$CA$24</definedName>
    <definedName name="___Республика_Хакасия">MO!$CB$4:$CB$18</definedName>
    <definedName name="___Ростовская_область">MO!$AL$4:$AL$60</definedName>
    <definedName name="___Рязанская_область">MO!$N$4:$N$34</definedName>
    <definedName name="___Самарская_область">MO!$BE$4:$BE$42</definedName>
    <definedName name="___Саратовская_область">MO!$BF$4:$BF$47</definedName>
    <definedName name="___Сахалинская_область">MO!$CK$4:$CK$24</definedName>
    <definedName name="___Свердловская_область">MO!$BL$4:$BL$77</definedName>
    <definedName name="___Смоленская_область">MO!$O$4:$O$32</definedName>
    <definedName name="___Ставропольский_край">MO!$AS$4:$AS$40</definedName>
    <definedName name="___Тамбовская_область">MO!$P$4:$P$35</definedName>
    <definedName name="___Тверская_область">MO!$Q$4:$Q$49</definedName>
    <definedName name="___Томская_область">MO!$CC$4:$CC$25</definedName>
    <definedName name="___Тульская_область">MO!$R$4:$R$32</definedName>
    <definedName name="___Тюменская_область">MO!$BM$4:$BM$31</definedName>
    <definedName name="___Удмуртская_Республика">MO!$BG$4:$BG$35</definedName>
    <definedName name="___Ульяновская_область">MO!$BH$4:$BH$30</definedName>
    <definedName name="___Хабаровский_край">MO!$CL$4:$CL$28</definedName>
    <definedName name="___Ханты_Мансийский_автономный_округ">MO!$BN$4:$BN$27</definedName>
    <definedName name="___Челябинская_область">MO!$BO$4:$BO$48</definedName>
    <definedName name="___Чеченская_Республика">MO!$AT$4:$AT$23</definedName>
    <definedName name="___Чувашская_Республика">MO!$BI$4:$BI$31</definedName>
    <definedName name="___Чукотский_автономный_округ">MO!$CM$4:$CM$14</definedName>
    <definedName name="___Ямало_Ненецкий_автономный_округ">MO!$BP$4:$BP$18</definedName>
    <definedName name="___Ярославская_область">MO!$S$4:$S$24</definedName>
    <definedName name="BooleanValue">Boolean!$A$1:$A$2</definedName>
    <definedName name="EconomicSubjects">EconomicSubjects!$C$2:$C$23</definedName>
    <definedName name="EconomicSubjectsINN">EconomicSubjects!$D$3:$D$24</definedName>
    <definedName name="EconomicSubjectsNames">EconomicSubjects!$F$3:$F$24</definedName>
    <definedName name="ESAndMO">Ошибки!$J$77:$J$276</definedName>
    <definedName name="MORangeName">Helper!$B$1</definedName>
    <definedName name="OPF_HS_RangeName">Helper!$B$2</definedName>
    <definedName name="OPF_UpperHS_RangeName">Helper!$B$3</definedName>
    <definedName name="PropertyForm">OPF!$A$1:$C$1</definedName>
    <definedName name="RFSubjects">MO!$A$3:$CM$3</definedName>
    <definedName name="Years">Years!$A$1:$A$14</definedName>
    <definedName name="государственная">OPF!$A$2:$A$10</definedName>
    <definedName name="Дальневосточный_федеральный_округ">MO!$CD$4</definedName>
    <definedName name="муниципальная">OPF!$B$2:$B$6</definedName>
    <definedName name="_xlnm.Print_Area" localSheetId="0">Форма!$A$1:$H$276</definedName>
    <definedName name="Приволжский_федеральный_округ">MO!$AU$4</definedName>
    <definedName name="Северо_Западный_федеральный_округ">MO!$T$4</definedName>
    <definedName name="Северо_Кавказский_федеральный_округ">MO!$AM$4</definedName>
    <definedName name="Сибирский_федеральный_округ">MO!$BQ$4</definedName>
    <definedName name="Уральский_федеральный_округ">MO!$BJ$4</definedName>
    <definedName name="Центральный_федеральный_округ">MO!$A$4</definedName>
    <definedName name="частная">OPF!$C$2:$C$9</definedName>
    <definedName name="Южный_федеральный_округ">MO!$AF$4</definedName>
  </definedNames>
  <calcPr calcId="124519"/>
</workbook>
</file>

<file path=xl/calcChain.xml><?xml version="1.0" encoding="utf-8"?>
<calcChain xmlns="http://schemas.openxmlformats.org/spreadsheetml/2006/main">
  <c r="J78" i="15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77"/>
  <c r="I78"/>
  <c r="G78" s="1"/>
  <c r="I79"/>
  <c r="C79" s="1"/>
  <c r="I80"/>
  <c r="C80" s="1"/>
  <c r="I81"/>
  <c r="C81" s="1"/>
  <c r="I82"/>
  <c r="C82" s="1"/>
  <c r="I83"/>
  <c r="C83" s="1"/>
  <c r="I84"/>
  <c r="C84" s="1"/>
  <c r="I85"/>
  <c r="C85" s="1"/>
  <c r="I86"/>
  <c r="C86" s="1"/>
  <c r="I87"/>
  <c r="C87" s="1"/>
  <c r="I88"/>
  <c r="C88" s="1"/>
  <c r="I89"/>
  <c r="C89" s="1"/>
  <c r="I90"/>
  <c r="C90" s="1"/>
  <c r="I91"/>
  <c r="C91" s="1"/>
  <c r="I92"/>
  <c r="C92" s="1"/>
  <c r="I93"/>
  <c r="C93" s="1"/>
  <c r="I94"/>
  <c r="C94" s="1"/>
  <c r="I95"/>
  <c r="C95" s="1"/>
  <c r="I96"/>
  <c r="C96" s="1"/>
  <c r="I97"/>
  <c r="C97" s="1"/>
  <c r="I98"/>
  <c r="C98" s="1"/>
  <c r="I99"/>
  <c r="C99" s="1"/>
  <c r="I100"/>
  <c r="C100" s="1"/>
  <c r="I101"/>
  <c r="C101" s="1"/>
  <c r="I102"/>
  <c r="C102" s="1"/>
  <c r="I103"/>
  <c r="C103" s="1"/>
  <c r="I104"/>
  <c r="C104" s="1"/>
  <c r="I105"/>
  <c r="C105" s="1"/>
  <c r="I106"/>
  <c r="C106" s="1"/>
  <c r="I107"/>
  <c r="C107" s="1"/>
  <c r="I108"/>
  <c r="C108" s="1"/>
  <c r="I109"/>
  <c r="C109" s="1"/>
  <c r="I110"/>
  <c r="C110" s="1"/>
  <c r="I111"/>
  <c r="C111" s="1"/>
  <c r="I112"/>
  <c r="C112" s="1"/>
  <c r="I113"/>
  <c r="C113" s="1"/>
  <c r="I114"/>
  <c r="C114" s="1"/>
  <c r="I115"/>
  <c r="C115" s="1"/>
  <c r="I116"/>
  <c r="C116" s="1"/>
  <c r="I117"/>
  <c r="C117" s="1"/>
  <c r="I118"/>
  <c r="C118" s="1"/>
  <c r="I119"/>
  <c r="C119" s="1"/>
  <c r="I120"/>
  <c r="C120" s="1"/>
  <c r="I121"/>
  <c r="C121" s="1"/>
  <c r="I122"/>
  <c r="C122" s="1"/>
  <c r="I123"/>
  <c r="C123" s="1"/>
  <c r="I124"/>
  <c r="C124" s="1"/>
  <c r="I125"/>
  <c r="C125" s="1"/>
  <c r="I126"/>
  <c r="C126" s="1"/>
  <c r="I127"/>
  <c r="C127" s="1"/>
  <c r="I128"/>
  <c r="C128" s="1"/>
  <c r="I129"/>
  <c r="C129" s="1"/>
  <c r="I130"/>
  <c r="C130" s="1"/>
  <c r="I131"/>
  <c r="C131" s="1"/>
  <c r="I132"/>
  <c r="C132" s="1"/>
  <c r="I133"/>
  <c r="C133" s="1"/>
  <c r="I134"/>
  <c r="C134" s="1"/>
  <c r="I135"/>
  <c r="C135" s="1"/>
  <c r="I136"/>
  <c r="C136" s="1"/>
  <c r="I137"/>
  <c r="C137" s="1"/>
  <c r="I138"/>
  <c r="C138" s="1"/>
  <c r="I139"/>
  <c r="C139" s="1"/>
  <c r="I140"/>
  <c r="C140" s="1"/>
  <c r="I141"/>
  <c r="C141" s="1"/>
  <c r="I142"/>
  <c r="C142" s="1"/>
  <c r="I143"/>
  <c r="C143" s="1"/>
  <c r="I144"/>
  <c r="C144" s="1"/>
  <c r="I145"/>
  <c r="C145" s="1"/>
  <c r="I146"/>
  <c r="C146" s="1"/>
  <c r="I147"/>
  <c r="C147" s="1"/>
  <c r="I148"/>
  <c r="C148" s="1"/>
  <c r="I149"/>
  <c r="C149" s="1"/>
  <c r="I150"/>
  <c r="C150" s="1"/>
  <c r="I151"/>
  <c r="C151" s="1"/>
  <c r="I152"/>
  <c r="C152" s="1"/>
  <c r="I153"/>
  <c r="C153" s="1"/>
  <c r="I154"/>
  <c r="C154" s="1"/>
  <c r="I155"/>
  <c r="C155" s="1"/>
  <c r="I156"/>
  <c r="C156" s="1"/>
  <c r="I157"/>
  <c r="C157" s="1"/>
  <c r="I158"/>
  <c r="C158" s="1"/>
  <c r="I159"/>
  <c r="C159" s="1"/>
  <c r="I160"/>
  <c r="C160" s="1"/>
  <c r="I161"/>
  <c r="C161" s="1"/>
  <c r="I162"/>
  <c r="C162" s="1"/>
  <c r="I163"/>
  <c r="C163" s="1"/>
  <c r="I164"/>
  <c r="C164" s="1"/>
  <c r="I165"/>
  <c r="C165" s="1"/>
  <c r="I166"/>
  <c r="C166" s="1"/>
  <c r="I167"/>
  <c r="C167" s="1"/>
  <c r="I168"/>
  <c r="C168" s="1"/>
  <c r="I169"/>
  <c r="C169" s="1"/>
  <c r="I170"/>
  <c r="C170" s="1"/>
  <c r="I171"/>
  <c r="C171" s="1"/>
  <c r="I172"/>
  <c r="C172" s="1"/>
  <c r="I173"/>
  <c r="C173" s="1"/>
  <c r="I174"/>
  <c r="C174" s="1"/>
  <c r="I175"/>
  <c r="C175" s="1"/>
  <c r="I176"/>
  <c r="C176" s="1"/>
  <c r="I177"/>
  <c r="C177" s="1"/>
  <c r="I178"/>
  <c r="C178" s="1"/>
  <c r="I179"/>
  <c r="C179" s="1"/>
  <c r="I180"/>
  <c r="C180" s="1"/>
  <c r="I181"/>
  <c r="C181" s="1"/>
  <c r="I182"/>
  <c r="C182" s="1"/>
  <c r="I183"/>
  <c r="C183" s="1"/>
  <c r="I184"/>
  <c r="C184" s="1"/>
  <c r="I185"/>
  <c r="C185" s="1"/>
  <c r="I186"/>
  <c r="C186" s="1"/>
  <c r="I187"/>
  <c r="C187" s="1"/>
  <c r="I188"/>
  <c r="C188" s="1"/>
  <c r="I189"/>
  <c r="C189" s="1"/>
  <c r="I190"/>
  <c r="C190" s="1"/>
  <c r="I191"/>
  <c r="C191" s="1"/>
  <c r="I192"/>
  <c r="C192" s="1"/>
  <c r="I193"/>
  <c r="C193" s="1"/>
  <c r="I194"/>
  <c r="C194" s="1"/>
  <c r="I195"/>
  <c r="C195" s="1"/>
  <c r="I196"/>
  <c r="C196" s="1"/>
  <c r="I197"/>
  <c r="C197" s="1"/>
  <c r="I198"/>
  <c r="C198" s="1"/>
  <c r="I199"/>
  <c r="C199" s="1"/>
  <c r="I200"/>
  <c r="C200" s="1"/>
  <c r="I201"/>
  <c r="C201" s="1"/>
  <c r="I202"/>
  <c r="C202" s="1"/>
  <c r="I203"/>
  <c r="C203" s="1"/>
  <c r="I204"/>
  <c r="C204" s="1"/>
  <c r="I205"/>
  <c r="C205" s="1"/>
  <c r="I206"/>
  <c r="C206" s="1"/>
  <c r="I207"/>
  <c r="C207" s="1"/>
  <c r="I208"/>
  <c r="C208" s="1"/>
  <c r="I209"/>
  <c r="C209" s="1"/>
  <c r="I210"/>
  <c r="C210" s="1"/>
  <c r="I211"/>
  <c r="C211" s="1"/>
  <c r="I212"/>
  <c r="C212" s="1"/>
  <c r="I213"/>
  <c r="C213" s="1"/>
  <c r="I214"/>
  <c r="C214" s="1"/>
  <c r="I215"/>
  <c r="C215" s="1"/>
  <c r="I216"/>
  <c r="C216" s="1"/>
  <c r="I217"/>
  <c r="C217" s="1"/>
  <c r="I218"/>
  <c r="C218" s="1"/>
  <c r="I219"/>
  <c r="C219" s="1"/>
  <c r="I220"/>
  <c r="C220" s="1"/>
  <c r="I221"/>
  <c r="C221" s="1"/>
  <c r="I222"/>
  <c r="C222" s="1"/>
  <c r="I223"/>
  <c r="C223" s="1"/>
  <c r="I224"/>
  <c r="C224" s="1"/>
  <c r="I225"/>
  <c r="C225" s="1"/>
  <c r="I226"/>
  <c r="C226" s="1"/>
  <c r="I227"/>
  <c r="C227" s="1"/>
  <c r="I228"/>
  <c r="C228" s="1"/>
  <c r="I229"/>
  <c r="C229" s="1"/>
  <c r="I230"/>
  <c r="C230" s="1"/>
  <c r="I231"/>
  <c r="C231" s="1"/>
  <c r="I232"/>
  <c r="C232" s="1"/>
  <c r="I233"/>
  <c r="C233" s="1"/>
  <c r="I234"/>
  <c r="C234" s="1"/>
  <c r="I235"/>
  <c r="C235" s="1"/>
  <c r="I236"/>
  <c r="C236" s="1"/>
  <c r="I237"/>
  <c r="C237" s="1"/>
  <c r="I238"/>
  <c r="C238" s="1"/>
  <c r="I239"/>
  <c r="C239" s="1"/>
  <c r="I240"/>
  <c r="C240" s="1"/>
  <c r="I241"/>
  <c r="C241" s="1"/>
  <c r="I242"/>
  <c r="C242" s="1"/>
  <c r="I243"/>
  <c r="C243" s="1"/>
  <c r="I244"/>
  <c r="C244" s="1"/>
  <c r="I245"/>
  <c r="C245" s="1"/>
  <c r="I246"/>
  <c r="C246" s="1"/>
  <c r="I247"/>
  <c r="C247" s="1"/>
  <c r="I248"/>
  <c r="C248" s="1"/>
  <c r="I249"/>
  <c r="C249" s="1"/>
  <c r="I250"/>
  <c r="C250" s="1"/>
  <c r="I251"/>
  <c r="C251" s="1"/>
  <c r="I252"/>
  <c r="C252" s="1"/>
  <c r="I253"/>
  <c r="C253" s="1"/>
  <c r="I254"/>
  <c r="C254" s="1"/>
  <c r="I255"/>
  <c r="C255" s="1"/>
  <c r="I256"/>
  <c r="C256" s="1"/>
  <c r="I257"/>
  <c r="C257" s="1"/>
  <c r="I258"/>
  <c r="C258" s="1"/>
  <c r="I259"/>
  <c r="C259" s="1"/>
  <c r="I260"/>
  <c r="C260" s="1"/>
  <c r="I261"/>
  <c r="C261" s="1"/>
  <c r="I262"/>
  <c r="C262" s="1"/>
  <c r="I263"/>
  <c r="C263" s="1"/>
  <c r="I264"/>
  <c r="C264" s="1"/>
  <c r="I265"/>
  <c r="C265" s="1"/>
  <c r="I266"/>
  <c r="C266" s="1"/>
  <c r="I267"/>
  <c r="C267" s="1"/>
  <c r="I268"/>
  <c r="C268" s="1"/>
  <c r="I269"/>
  <c r="C269" s="1"/>
  <c r="I270"/>
  <c r="C270" s="1"/>
  <c r="I271"/>
  <c r="C271" s="1"/>
  <c r="I272"/>
  <c r="C272" s="1"/>
  <c r="I273"/>
  <c r="C273" s="1"/>
  <c r="I274"/>
  <c r="C274" s="1"/>
  <c r="I275"/>
  <c r="C275" s="1"/>
  <c r="I276"/>
  <c r="C276" s="1"/>
  <c r="I77"/>
  <c r="E77" s="1"/>
  <c r="I30"/>
  <c r="I53"/>
  <c r="D53"/>
  <c r="I54"/>
  <c r="A54"/>
  <c r="I55"/>
  <c r="A55"/>
  <c r="I56"/>
  <c r="I57"/>
  <c r="A57" s="1"/>
  <c r="I58"/>
  <c r="D58" s="1"/>
  <c r="I59"/>
  <c r="A59" s="1"/>
  <c r="I60"/>
  <c r="I61"/>
  <c r="I62"/>
  <c r="B62" s="1"/>
  <c r="I63"/>
  <c r="I64"/>
  <c r="B64"/>
  <c r="I65"/>
  <c r="I66"/>
  <c r="E66" s="1"/>
  <c r="I67"/>
  <c r="A67" s="1"/>
  <c r="I68"/>
  <c r="I69"/>
  <c r="I70"/>
  <c r="D70" s="1"/>
  <c r="I71"/>
  <c r="E71" s="1"/>
  <c r="I52"/>
  <c r="B52" s="1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F24"/>
  <c r="F3"/>
  <c r="G90" i="15"/>
  <c r="G93"/>
  <c r="F96"/>
  <c r="G101"/>
  <c r="G106"/>
  <c r="G117"/>
  <c r="G125"/>
  <c r="G133"/>
  <c r="G146"/>
  <c r="G149"/>
  <c r="G200"/>
  <c r="G203"/>
  <c r="G208"/>
  <c r="G209"/>
  <c r="G210"/>
  <c r="F222"/>
  <c r="G223"/>
  <c r="G228"/>
  <c r="G231"/>
  <c r="G232"/>
  <c r="G243"/>
  <c r="G247"/>
  <c r="G251"/>
  <c r="G255"/>
  <c r="G257"/>
  <c r="G267"/>
  <c r="G76"/>
  <c r="F76"/>
  <c r="E5" i="1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D2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D3"/>
  <c r="C11" i="15"/>
  <c r="C3"/>
  <c r="C13"/>
  <c r="B3" i="9"/>
  <c r="B2"/>
  <c r="C14" i="10"/>
  <c r="C15"/>
  <c r="C16"/>
  <c r="C17"/>
  <c r="C18"/>
  <c r="C19"/>
  <c r="C20"/>
  <c r="C21"/>
  <c r="C22"/>
  <c r="C23"/>
  <c r="C5"/>
  <c r="C6"/>
  <c r="C7"/>
  <c r="C8"/>
  <c r="C9"/>
  <c r="C10"/>
  <c r="C11"/>
  <c r="C12"/>
  <c r="C13"/>
  <c r="C4"/>
  <c r="C3"/>
  <c r="B1" i="9"/>
  <c r="C41" i="15"/>
  <c r="C39"/>
  <c r="C31"/>
  <c r="F218"/>
  <c r="E68"/>
  <c r="F244"/>
  <c r="G254"/>
  <c r="B58"/>
  <c r="G214"/>
  <c r="F224"/>
  <c r="B54"/>
  <c r="D59"/>
  <c r="E61"/>
  <c r="G109"/>
  <c r="C37"/>
  <c r="C35"/>
  <c r="G250"/>
  <c r="F144"/>
  <c r="F216"/>
  <c r="D54"/>
  <c r="E54"/>
  <c r="B59"/>
  <c r="G81"/>
  <c r="G89"/>
  <c r="G97"/>
  <c r="G105"/>
  <c r="G113"/>
  <c r="G155"/>
  <c r="G163"/>
  <c r="D55"/>
  <c r="B55"/>
  <c r="E57"/>
  <c r="B65"/>
  <c r="F259"/>
  <c r="F79"/>
  <c r="G141"/>
  <c r="G85"/>
  <c r="A61"/>
  <c r="G171"/>
  <c r="G179"/>
  <c r="D57"/>
  <c r="D61"/>
  <c r="E55"/>
  <c r="B57"/>
  <c r="E59"/>
  <c r="B61"/>
  <c r="E67"/>
  <c r="G187"/>
  <c r="F255"/>
  <c r="G259"/>
  <c r="G248"/>
  <c r="E60"/>
  <c r="B66"/>
  <c r="G212"/>
  <c r="F246"/>
  <c r="F265"/>
  <c r="D56"/>
  <c r="D60"/>
  <c r="D64"/>
  <c r="D68"/>
  <c r="F212"/>
  <c r="G263"/>
  <c r="E64"/>
  <c r="B70"/>
  <c r="G192"/>
  <c r="G199"/>
  <c r="G227"/>
  <c r="D66"/>
  <c r="F92"/>
  <c r="F201"/>
  <c r="F205"/>
  <c r="G241"/>
  <c r="G77"/>
  <c r="G195"/>
  <c r="G191"/>
  <c r="F189"/>
  <c r="F187"/>
  <c r="G185"/>
  <c r="F185"/>
  <c r="F183"/>
  <c r="G183"/>
  <c r="G181"/>
  <c r="F181"/>
  <c r="F179"/>
  <c r="G177"/>
  <c r="F177"/>
  <c r="F175"/>
  <c r="G175"/>
  <c r="G173"/>
  <c r="F173"/>
  <c r="F171"/>
  <c r="G169"/>
  <c r="F169"/>
  <c r="F167"/>
  <c r="G167"/>
  <c r="G165"/>
  <c r="F165"/>
  <c r="F163"/>
  <c r="G161"/>
  <c r="F161"/>
  <c r="F159"/>
  <c r="G159"/>
  <c r="G157"/>
  <c r="F157"/>
  <c r="F155"/>
  <c r="G153"/>
  <c r="F153"/>
  <c r="F151"/>
  <c r="G151"/>
  <c r="F149"/>
  <c r="F147"/>
  <c r="G147"/>
  <c r="F145"/>
  <c r="G145"/>
  <c r="F143"/>
  <c r="G143"/>
  <c r="F141"/>
  <c r="F139"/>
  <c r="G139"/>
  <c r="F137"/>
  <c r="G137"/>
  <c r="F135"/>
  <c r="G135"/>
  <c r="F133"/>
  <c r="F131"/>
  <c r="G131"/>
  <c r="F129"/>
  <c r="G129"/>
  <c r="F127"/>
  <c r="G127"/>
  <c r="F125"/>
  <c r="F123"/>
  <c r="G123"/>
  <c r="F121"/>
  <c r="G121"/>
  <c r="F119"/>
  <c r="G119"/>
  <c r="F117"/>
  <c r="F115"/>
  <c r="G115"/>
  <c r="F113"/>
  <c r="F111"/>
  <c r="G111"/>
  <c r="F109"/>
  <c r="F107"/>
  <c r="G107"/>
  <c r="F105"/>
  <c r="F103"/>
  <c r="G103"/>
  <c r="F101"/>
  <c r="F99"/>
  <c r="G99"/>
  <c r="F97"/>
  <c r="F95"/>
  <c r="G95"/>
  <c r="F93"/>
  <c r="F91"/>
  <c r="G91"/>
  <c r="F89"/>
  <c r="F87"/>
  <c r="G87"/>
  <c r="F85"/>
  <c r="F83"/>
  <c r="G83"/>
  <c r="F81"/>
  <c r="G79"/>
  <c r="A71"/>
  <c r="B71"/>
  <c r="D71"/>
  <c r="B60"/>
  <c r="G270"/>
  <c r="G249"/>
  <c r="F245"/>
  <c r="G235"/>
  <c r="F233"/>
  <c r="G233"/>
  <c r="F229"/>
  <c r="F227"/>
  <c r="G225"/>
  <c r="F225"/>
  <c r="F223"/>
  <c r="A70"/>
  <c r="E70"/>
  <c r="A68"/>
  <c r="B68"/>
  <c r="A66"/>
  <c r="A64"/>
  <c r="E62"/>
  <c r="D62"/>
  <c r="E56"/>
  <c r="G275"/>
  <c r="G273"/>
  <c r="F273"/>
  <c r="G271"/>
  <c r="G269"/>
  <c r="F269"/>
  <c r="F236"/>
  <c r="F217"/>
  <c r="F215"/>
  <c r="F213"/>
  <c r="F211"/>
  <c r="F209"/>
  <c r="F207"/>
  <c r="F184"/>
  <c r="F168"/>
  <c r="F152"/>
  <c r="G144"/>
  <c r="G136"/>
  <c r="G128"/>
  <c r="G120"/>
  <c r="G116"/>
  <c r="G112"/>
  <c r="G108"/>
  <c r="G104"/>
  <c r="G100"/>
  <c r="G96"/>
  <c r="G92"/>
  <c r="G88"/>
  <c r="G84"/>
  <c r="G80"/>
  <c r="A69"/>
  <c r="E69"/>
  <c r="D69"/>
  <c r="B67"/>
  <c r="D67"/>
  <c r="A65"/>
  <c r="E65"/>
  <c r="D65"/>
  <c r="B63"/>
  <c r="D63"/>
  <c r="F268"/>
  <c r="F266"/>
  <c r="G264"/>
  <c r="F253"/>
  <c r="F249"/>
  <c r="F243"/>
  <c r="F241"/>
  <c r="F239"/>
  <c r="F208"/>
  <c r="F200"/>
  <c r="F197"/>
  <c r="F195"/>
  <c r="F193"/>
  <c r="F191"/>
  <c r="A62"/>
  <c r="A60"/>
  <c r="A58"/>
  <c r="E58"/>
  <c r="B56"/>
  <c r="A56"/>
  <c r="A53"/>
  <c r="B53"/>
  <c r="G234"/>
  <c r="G226"/>
  <c r="G186"/>
  <c r="F154"/>
  <c r="F162"/>
  <c r="F170"/>
  <c r="F178"/>
  <c r="F186"/>
  <c r="G207"/>
  <c r="G211"/>
  <c r="G215"/>
  <c r="G219"/>
  <c r="F230"/>
  <c r="F271"/>
  <c r="F100"/>
  <c r="F132"/>
  <c r="E63"/>
  <c r="B69"/>
  <c r="G94"/>
  <c r="G110"/>
  <c r="G126"/>
  <c r="G142"/>
  <c r="G152"/>
  <c r="G156"/>
  <c r="G160"/>
  <c r="G164"/>
  <c r="G168"/>
  <c r="G172"/>
  <c r="G176"/>
  <c r="G217"/>
  <c r="A63"/>
  <c r="F275"/>
  <c r="F262"/>
  <c r="F272"/>
  <c r="F219"/>
  <c r="F221"/>
  <c r="F231"/>
  <c r="F235"/>
  <c r="F237"/>
  <c r="F247"/>
  <c r="F251"/>
  <c r="G180"/>
  <c r="G184"/>
  <c r="G189"/>
  <c r="G193"/>
  <c r="G197"/>
  <c r="G201"/>
  <c r="G205"/>
  <c r="G213"/>
  <c r="G221"/>
  <c r="G229"/>
  <c r="G237"/>
  <c r="G245"/>
  <c r="G253"/>
  <c r="G261"/>
  <c r="C78"/>
  <c r="E52"/>
  <c r="C15"/>
  <c r="E53"/>
  <c r="C7"/>
  <c r="A78"/>
  <c r="F77"/>
  <c r="A77"/>
  <c r="D52"/>
  <c r="A52"/>
  <c r="E276"/>
  <c r="G276"/>
  <c r="E274"/>
  <c r="G274"/>
  <c r="E272"/>
  <c r="G272"/>
  <c r="E270"/>
  <c r="E268"/>
  <c r="E266"/>
  <c r="G266"/>
  <c r="E264"/>
  <c r="E262"/>
  <c r="E260"/>
  <c r="E258"/>
  <c r="F258"/>
  <c r="G258"/>
  <c r="E256"/>
  <c r="E254"/>
  <c r="E252"/>
  <c r="F252"/>
  <c r="G252"/>
  <c r="E250"/>
  <c r="F250"/>
  <c r="E248"/>
  <c r="F248"/>
  <c r="E246"/>
  <c r="E244"/>
  <c r="G244"/>
  <c r="E242"/>
  <c r="G242"/>
  <c r="F242"/>
  <c r="E240"/>
  <c r="F240"/>
  <c r="E238"/>
  <c r="E236"/>
  <c r="G236"/>
  <c r="E234"/>
  <c r="F234"/>
  <c r="E232"/>
  <c r="F232"/>
  <c r="E230"/>
  <c r="E228"/>
  <c r="E226"/>
  <c r="E224"/>
  <c r="E222"/>
  <c r="G222"/>
  <c r="E220"/>
  <c r="G220"/>
  <c r="F220"/>
  <c r="E218"/>
  <c r="G218"/>
  <c r="E216"/>
  <c r="E214"/>
  <c r="F214"/>
  <c r="E212"/>
  <c r="E210"/>
  <c r="F210"/>
  <c r="E208"/>
  <c r="E206"/>
  <c r="F206"/>
  <c r="G206"/>
  <c r="E204"/>
  <c r="G204"/>
  <c r="E202"/>
  <c r="G202"/>
  <c r="E200"/>
  <c r="E198"/>
  <c r="G198"/>
  <c r="E196"/>
  <c r="F196"/>
  <c r="G196"/>
  <c r="E194"/>
  <c r="F194"/>
  <c r="E192"/>
  <c r="F192"/>
  <c r="E190"/>
  <c r="E188"/>
  <c r="G188"/>
  <c r="F188"/>
  <c r="E186"/>
  <c r="E184"/>
  <c r="E182"/>
  <c r="E180"/>
  <c r="F180"/>
  <c r="E178"/>
  <c r="E176"/>
  <c r="E174"/>
  <c r="E172"/>
  <c r="F172"/>
  <c r="E170"/>
  <c r="E168"/>
  <c r="E166"/>
  <c r="E164"/>
  <c r="F164"/>
  <c r="E162"/>
  <c r="E160"/>
  <c r="E158"/>
  <c r="E156"/>
  <c r="F156"/>
  <c r="E154"/>
  <c r="E152"/>
  <c r="E150"/>
  <c r="F150"/>
  <c r="E148"/>
  <c r="E146"/>
  <c r="F146"/>
  <c r="E144"/>
  <c r="E142"/>
  <c r="F142"/>
  <c r="E140"/>
  <c r="E138"/>
  <c r="G138"/>
  <c r="F138"/>
  <c r="E136"/>
  <c r="E134"/>
  <c r="F134"/>
  <c r="E132"/>
  <c r="E130"/>
  <c r="F130"/>
  <c r="E128"/>
  <c r="F128"/>
  <c r="E126"/>
  <c r="F126"/>
  <c r="E124"/>
  <c r="F124"/>
  <c r="E122"/>
  <c r="F122"/>
  <c r="E120"/>
  <c r="F120"/>
  <c r="E118"/>
  <c r="E116"/>
  <c r="E114"/>
  <c r="G114"/>
  <c r="E112"/>
  <c r="E110"/>
  <c r="E108"/>
  <c r="F108"/>
  <c r="E106"/>
  <c r="E104"/>
  <c r="F104"/>
  <c r="E102"/>
  <c r="E100"/>
  <c r="E98"/>
  <c r="G98"/>
  <c r="E96"/>
  <c r="E94"/>
  <c r="E92"/>
  <c r="E90"/>
  <c r="E88"/>
  <c r="F88"/>
  <c r="E86"/>
  <c r="E84"/>
  <c r="E82"/>
  <c r="E80"/>
  <c r="F80"/>
  <c r="E78"/>
  <c r="F274"/>
  <c r="G182"/>
  <c r="F270"/>
  <c r="F260"/>
  <c r="G178"/>
  <c r="G174"/>
  <c r="G170"/>
  <c r="G166"/>
  <c r="G162"/>
  <c r="G158"/>
  <c r="G154"/>
  <c r="G150"/>
  <c r="G134"/>
  <c r="G118"/>
  <c r="G102"/>
  <c r="G86"/>
  <c r="F148"/>
  <c r="F116"/>
  <c r="F84"/>
  <c r="F238"/>
  <c r="F190"/>
  <c r="F182"/>
  <c r="F174"/>
  <c r="F166"/>
  <c r="F158"/>
  <c r="G190"/>
  <c r="G230"/>
  <c r="G238"/>
  <c r="F204"/>
  <c r="F264"/>
  <c r="G268"/>
  <c r="F78"/>
  <c r="F82"/>
  <c r="F86"/>
  <c r="F90"/>
  <c r="F94"/>
  <c r="F98"/>
  <c r="F102"/>
  <c r="F106"/>
  <c r="F110"/>
  <c r="F114"/>
  <c r="F118"/>
  <c r="G124"/>
  <c r="G132"/>
  <c r="G140"/>
  <c r="G148"/>
  <c r="F160"/>
  <c r="F176"/>
  <c r="F228"/>
  <c r="F276"/>
  <c r="F202"/>
  <c r="F198"/>
  <c r="G260"/>
  <c r="F254"/>
  <c r="F226"/>
  <c r="G194"/>
  <c r="G224"/>
  <c r="G240"/>
  <c r="G256"/>
  <c r="F256"/>
  <c r="G262"/>
  <c r="G246"/>
  <c r="G216"/>
  <c r="F136"/>
  <c r="G130"/>
  <c r="G122"/>
  <c r="F112"/>
  <c r="G82"/>
  <c r="F203"/>
  <c r="F199"/>
  <c r="F261"/>
  <c r="F140"/>
  <c r="F267"/>
  <c r="F263"/>
  <c r="F257"/>
  <c r="G239"/>
  <c r="G265"/>
  <c r="C77"/>
  <c r="E275" l="1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H2" s="1"/>
  <c r="E273"/>
  <c r="E269"/>
  <c r="E265"/>
  <c r="E261"/>
  <c r="E257"/>
  <c r="E253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</calcChain>
</file>

<file path=xl/sharedStrings.xml><?xml version="1.0" encoding="utf-8"?>
<sst xmlns="http://schemas.openxmlformats.org/spreadsheetml/2006/main" count="2853" uniqueCount="2493">
  <si>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</si>
  <si>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</si>
  <si>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</si>
  <si>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</si>
  <si>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</si>
  <si>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</si>
  <si>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</si>
  <si>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</si>
  <si>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</si>
  <si>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</si>
  <si>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</si>
  <si>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</si>
  <si>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</si>
  <si>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</si>
  <si>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</si>
  <si>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</si>
  <si>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</si>
  <si>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</si>
  <si>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</si>
  <si>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</si>
  <si>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</si>
  <si>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</si>
  <si>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</si>
  <si>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</si>
  <si>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</si>
  <si>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</si>
  <si>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</si>
  <si>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</si>
  <si>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</si>
  <si>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</si>
  <si>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</si>
  <si>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</si>
  <si>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</si>
  <si>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</si>
  <si>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</si>
  <si>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</si>
  <si>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</si>
  <si>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</si>
  <si>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</si>
  <si>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</si>
  <si>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</si>
  <si>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</si>
  <si>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</si>
  <si>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</si>
  <si>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</si>
  <si>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</si>
  <si>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</si>
  <si>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</si>
  <si>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</si>
  <si>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</si>
  <si>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</si>
  <si>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</si>
  <si>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</si>
  <si>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</si>
  <si>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</si>
  <si>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</si>
  <si>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</si>
  <si>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</si>
  <si>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</si>
  <si>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</si>
  <si>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</si>
  <si>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</si>
  <si>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</si>
  <si>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</si>
  <si>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</si>
  <si>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</si>
  <si>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</si>
  <si>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</si>
  <si>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</si>
  <si>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</si>
  <si>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</si>
  <si>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</si>
  <si>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</si>
  <si>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</si>
  <si>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</si>
  <si>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</si>
  <si>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</si>
  <si>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</si>
  <si>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</si>
  <si>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</si>
  <si>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</si>
  <si>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</si>
  <si>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</si>
  <si>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</si>
  <si>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</si>
  <si>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</si>
  <si>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</si>
  <si>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</si>
  <si>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</si>
  <si>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</si>
  <si>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</si>
  <si>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</si>
  <si>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</si>
  <si>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</si>
  <si>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</si>
  <si>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</si>
  <si>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</si>
  <si>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</si>
  <si>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</si>
  <si>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</si>
  <si>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</si>
  <si>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</si>
  <si>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</si>
  <si>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</si>
  <si>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</si>
  <si>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</si>
  <si>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</si>
  <si>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</si>
  <si>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</si>
  <si>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</si>
  <si>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</si>
  <si>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</si>
  <si>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</si>
  <si>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</si>
  <si>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</si>
  <si>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</si>
  <si>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</si>
  <si>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</si>
  <si>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</si>
  <si>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</si>
  <si>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</si>
  <si>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</si>
  <si>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</si>
  <si>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</si>
  <si>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</si>
  <si>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</si>
  <si>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</si>
  <si>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</si>
  <si>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</si>
  <si>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</si>
  <si>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</si>
  <si>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</si>
  <si>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</si>
  <si>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</si>
  <si>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</si>
  <si>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</si>
  <si>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</si>
  <si>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</si>
  <si>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</si>
  <si>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</si>
  <si>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</si>
  <si>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</si>
  <si>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</si>
  <si>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</si>
  <si>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</si>
  <si>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</si>
  <si>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</si>
  <si>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</si>
  <si>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</si>
  <si>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</si>
  <si>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</si>
  <si>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</si>
  <si>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</si>
  <si>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</si>
  <si>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</si>
  <si>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</si>
  <si>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</si>
  <si>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</si>
  <si>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</si>
  <si>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</si>
  <si>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</si>
  <si>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</si>
  <si>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</si>
  <si>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</si>
  <si>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</si>
  <si>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</si>
  <si>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</si>
  <si>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</si>
  <si>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</si>
  <si>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</si>
  <si>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</si>
  <si>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</si>
  <si>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</si>
  <si>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</si>
  <si>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</si>
  <si>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</si>
  <si>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</si>
  <si>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</si>
  <si>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</si>
  <si>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</si>
  <si>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</si>
  <si>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</si>
  <si>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</si>
  <si>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</si>
  <si>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</si>
  <si>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</si>
  <si>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</si>
  <si>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</si>
  <si>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</si>
  <si>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</si>
  <si>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</si>
  <si>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</si>
  <si>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</si>
  <si>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</si>
  <si>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</si>
  <si>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</si>
  <si>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</si>
  <si>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</si>
  <si>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</si>
  <si>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</si>
  <si>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</si>
  <si>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</si>
  <si>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</si>
  <si>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</si>
  <si>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</si>
  <si>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</si>
  <si>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</si>
  <si>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</si>
  <si>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</si>
  <si>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</si>
  <si>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</si>
  <si>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</si>
  <si>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</si>
  <si>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</si>
  <si>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</si>
  <si>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</si>
  <si>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</si>
  <si>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</si>
  <si>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</si>
  <si>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</si>
  <si>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</si>
  <si>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</si>
  <si>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</si>
  <si>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</si>
  <si>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</si>
  <si>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</si>
  <si>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</si>
  <si>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</si>
  <si>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</si>
  <si>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</si>
  <si>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</si>
  <si>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</si>
  <si>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</si>
  <si>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</si>
  <si>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</si>
  <si>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</si>
  <si>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</si>
  <si>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</si>
  <si>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</si>
  <si>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</si>
  <si>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</si>
  <si>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</si>
  <si>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</si>
  <si>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</si>
  <si>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</si>
  <si>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</si>
  <si>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</si>
  <si>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</si>
  <si>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</si>
  <si>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</si>
  <si>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</si>
  <si>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</si>
  <si>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</si>
  <si>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</si>
  <si>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</si>
  <si>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</si>
  <si>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</si>
  <si>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</si>
  <si>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</si>
  <si>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</si>
  <si>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</si>
  <si>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</si>
  <si>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</si>
  <si>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</si>
  <si>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</si>
  <si>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</si>
  <si>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</si>
  <si>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</si>
  <si>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</si>
  <si>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</si>
  <si>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</si>
  <si>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</si>
  <si>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</si>
  <si>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</si>
  <si>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</si>
  <si>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</si>
  <si>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</si>
  <si>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</si>
  <si>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</si>
  <si>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</si>
  <si>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</si>
  <si>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</si>
  <si>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</si>
  <si>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</si>
  <si>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</si>
  <si>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</si>
  <si>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</si>
  <si>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</si>
  <si>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</si>
  <si>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</si>
  <si>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</si>
  <si>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</si>
  <si>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</si>
  <si>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</si>
  <si>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</si>
  <si>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</si>
  <si>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</si>
  <si>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</si>
  <si>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</si>
  <si>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</si>
  <si>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</si>
  <si>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</si>
  <si>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</si>
  <si>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</si>
  <si>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</si>
  <si>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</si>
  <si>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</si>
  <si>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</si>
  <si>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</si>
  <si>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</si>
  <si>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</si>
  <si>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</si>
  <si>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</si>
  <si>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</si>
  <si>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</si>
  <si>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</si>
  <si>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</si>
  <si>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</si>
  <si>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</si>
  <si>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</si>
  <si>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</si>
  <si>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</si>
  <si>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</si>
  <si>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</si>
  <si>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</si>
  <si>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</si>
  <si>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</si>
  <si>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</si>
  <si>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</si>
  <si>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</si>
  <si>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</si>
  <si>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</si>
  <si>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</si>
  <si>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</si>
  <si>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</si>
  <si>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</si>
  <si>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</si>
  <si>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</si>
  <si>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</si>
  <si>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</si>
  <si>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</si>
  <si>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</si>
  <si>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</si>
  <si>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</si>
  <si>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</si>
  <si>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</si>
  <si>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</si>
  <si>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</si>
  <si>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</si>
  <si>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</si>
  <si>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</si>
  <si>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</si>
  <si>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</si>
  <si>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</si>
  <si>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</si>
  <si>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</si>
  <si>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</si>
  <si>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</si>
  <si>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</si>
  <si>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</si>
  <si>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</si>
  <si>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</si>
  <si>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</si>
  <si>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</si>
  <si>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</si>
  <si>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</si>
  <si>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</si>
  <si>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</si>
  <si>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</si>
  <si>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</si>
  <si>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</si>
  <si>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</si>
  <si>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</si>
  <si>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</si>
  <si>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</si>
  <si>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</si>
  <si>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</si>
  <si>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</si>
  <si>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</si>
  <si>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</si>
  <si>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</si>
  <si>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</si>
  <si>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</si>
  <si>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</si>
  <si>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</si>
  <si>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</si>
  <si>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</si>
  <si>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</si>
  <si>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</si>
  <si>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</si>
  <si>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</si>
  <si>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</si>
  <si>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</si>
  <si>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</si>
  <si>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</si>
  <si>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</si>
  <si>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</si>
  <si>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</si>
  <si>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</si>
  <si>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</si>
  <si>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</si>
  <si>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</si>
  <si>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</si>
  <si>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</si>
  <si>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</si>
  <si>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</si>
  <si>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</si>
  <si>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</si>
  <si>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</si>
  <si>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</si>
  <si>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</si>
  <si>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</si>
  <si>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</si>
  <si>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</si>
  <si>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</si>
  <si>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</si>
  <si>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</si>
  <si>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</si>
  <si>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</si>
  <si>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</si>
  <si>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</si>
  <si>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</si>
  <si>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</si>
  <si>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</si>
  <si>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</si>
  <si>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</si>
  <si>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</si>
  <si>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</si>
  <si>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</si>
  <si>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</si>
  <si>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</si>
  <si>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</si>
  <si>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</si>
  <si>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</si>
  <si>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</si>
  <si>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</si>
  <si>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</si>
  <si>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</si>
  <si>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</si>
  <si>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</si>
  <si>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</si>
  <si>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</si>
  <si>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</si>
  <si>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</si>
  <si>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</si>
  <si>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</si>
  <si>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</si>
  <si>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</si>
  <si>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</si>
  <si>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</si>
  <si>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</si>
  <si>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</si>
  <si>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</si>
  <si>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</si>
  <si>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</si>
  <si>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</si>
  <si>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</si>
  <si>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</si>
  <si>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</si>
  <si>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</si>
  <si>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</si>
  <si>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</si>
  <si>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</si>
  <si>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</si>
  <si>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</si>
  <si>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</si>
  <si>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</si>
  <si>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</si>
  <si>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</si>
  <si>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</si>
  <si>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</si>
  <si>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</si>
  <si>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</si>
  <si>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</si>
  <si>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</si>
  <si>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</si>
  <si>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</si>
  <si>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</si>
  <si>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</si>
  <si>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</si>
  <si>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</si>
  <si>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</si>
  <si>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</si>
  <si>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</si>
  <si>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</si>
  <si>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</si>
  <si>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</si>
  <si>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</si>
  <si>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</si>
  <si>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</si>
  <si>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</si>
  <si>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</si>
  <si>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</si>
  <si>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</si>
  <si>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</si>
  <si>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</si>
  <si>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</si>
  <si>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</si>
  <si>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</si>
  <si>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</si>
  <si>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</si>
  <si>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</si>
  <si>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</si>
  <si>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</si>
  <si>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</si>
  <si>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</si>
  <si>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</si>
  <si>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</si>
  <si>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</si>
  <si>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</si>
  <si>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</si>
  <si>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</si>
  <si>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</si>
  <si>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</si>
  <si>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</si>
  <si>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</si>
  <si>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</si>
  <si>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</si>
  <si>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</si>
  <si>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</si>
  <si>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</si>
  <si>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</si>
  <si>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</si>
  <si>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</si>
  <si>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</si>
  <si>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</si>
  <si>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</si>
  <si>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</si>
  <si>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</si>
  <si>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</si>
  <si>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</si>
  <si>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</si>
  <si>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</si>
  <si>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</si>
  <si>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</si>
  <si>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</si>
  <si>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</si>
  <si>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</si>
  <si>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</si>
  <si>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</si>
  <si>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</si>
  <si>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</si>
  <si>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</si>
  <si>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</si>
  <si>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</si>
  <si>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</si>
  <si>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</si>
  <si>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</si>
  <si>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</si>
  <si>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</si>
  <si>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</si>
  <si>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</si>
  <si>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</si>
  <si>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</si>
  <si>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</si>
  <si>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</si>
  <si>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</si>
  <si>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</si>
  <si>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</si>
  <si>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</si>
  <si>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</si>
  <si>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</si>
  <si>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</si>
  <si>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</si>
  <si>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</si>
  <si>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</si>
  <si>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</si>
  <si>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</si>
  <si>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</si>
  <si>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</si>
  <si>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</si>
  <si>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</si>
  <si>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</si>
  <si>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</si>
  <si>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</si>
  <si>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</si>
  <si>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</si>
  <si>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</si>
  <si>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</si>
  <si>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</si>
  <si>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</si>
  <si>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</si>
  <si>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</si>
  <si>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</si>
  <si>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</si>
  <si>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</si>
  <si>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</si>
  <si>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</si>
  <si>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</si>
  <si>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</si>
  <si>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</si>
  <si>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</si>
  <si>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</si>
  <si>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</si>
  <si>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</si>
  <si>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</si>
  <si>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</si>
  <si>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</si>
  <si>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</si>
  <si>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</si>
  <si>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</si>
  <si>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</si>
  <si>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</si>
  <si>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</si>
  <si>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</si>
  <si>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</si>
  <si>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</si>
  <si>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</si>
  <si>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</si>
  <si>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</si>
  <si>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</si>
  <si>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</si>
  <si>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</si>
  <si>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</si>
  <si>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</si>
  <si>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</si>
  <si>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</si>
  <si>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</si>
  <si>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</si>
  <si>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</si>
  <si>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</si>
  <si>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</si>
  <si>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</si>
  <si>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</si>
  <si>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</si>
  <si>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</si>
  <si>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</si>
  <si>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</si>
  <si>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</si>
  <si>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</si>
  <si>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</si>
  <si>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</si>
  <si>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</si>
  <si>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</si>
  <si>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</si>
  <si>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</si>
  <si>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</si>
  <si>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</si>
  <si>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</si>
  <si>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</si>
  <si>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</si>
  <si>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</si>
  <si>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</si>
  <si>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</si>
  <si>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</si>
  <si>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</si>
  <si>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</si>
  <si>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</si>
  <si>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</si>
  <si>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</si>
  <si>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</si>
  <si>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</si>
  <si>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</si>
  <si>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</si>
  <si>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</si>
  <si>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</si>
  <si>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</si>
  <si>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</si>
  <si>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</si>
  <si>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</si>
  <si>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</si>
  <si>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</si>
  <si>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</si>
  <si>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</si>
  <si>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</si>
  <si>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</si>
  <si>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</si>
  <si>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</si>
  <si>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</si>
  <si>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</si>
  <si>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</si>
  <si>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</si>
  <si>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</si>
  <si>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</si>
  <si>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</si>
  <si>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</si>
  <si>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</si>
  <si>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</si>
  <si>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</si>
  <si>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</si>
  <si>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</si>
  <si>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</si>
  <si>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</si>
  <si>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</si>
  <si>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</si>
  <si>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</si>
  <si>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</si>
  <si>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</si>
  <si>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</si>
  <si>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</si>
  <si>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</si>
  <si>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</si>
  <si>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</si>
  <si>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</si>
  <si>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</si>
  <si>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</si>
  <si>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</si>
  <si>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</si>
  <si>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</si>
  <si>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</si>
  <si>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</si>
  <si>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</si>
  <si>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</si>
  <si>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</si>
  <si>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</si>
  <si>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</si>
  <si>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</si>
  <si>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</si>
  <si>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</si>
  <si>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</si>
  <si>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</si>
  <si>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</si>
  <si>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</si>
  <si>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</si>
  <si>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</si>
  <si>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</si>
  <si>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</si>
  <si>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</si>
  <si>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</si>
  <si>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</si>
  <si>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</si>
  <si>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</si>
  <si>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</si>
  <si>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</si>
  <si>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</si>
  <si>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</si>
  <si>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</si>
  <si>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</si>
  <si>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</si>
  <si>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</si>
  <si>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</si>
  <si>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</si>
  <si>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</si>
  <si>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</si>
  <si>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</si>
  <si>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</si>
  <si>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</si>
  <si>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</si>
  <si>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</si>
  <si>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</si>
  <si>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</si>
  <si>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</si>
  <si>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</si>
  <si>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</si>
  <si>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</si>
  <si>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</si>
  <si>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</si>
  <si>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</si>
  <si>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</si>
  <si>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</si>
  <si>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</si>
  <si>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</si>
  <si>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</si>
  <si>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</si>
  <si>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</si>
  <si>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</si>
  <si>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</si>
  <si>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</si>
  <si>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</si>
  <si>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</si>
  <si>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</si>
  <si>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</si>
  <si>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</si>
  <si>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</si>
  <si>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</si>
  <si>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</si>
  <si>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</si>
  <si>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</si>
  <si>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</si>
  <si>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</si>
  <si>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</si>
  <si>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</si>
  <si>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</si>
  <si>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</si>
  <si>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</si>
  <si>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</si>
  <si>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</si>
  <si>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</si>
  <si>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</si>
  <si>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</si>
  <si>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</si>
  <si>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</si>
  <si>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</si>
  <si>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</si>
  <si>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</si>
  <si>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</si>
  <si>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</si>
  <si>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</si>
  <si>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</si>
  <si>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</si>
  <si>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</si>
  <si>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</si>
  <si>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</si>
  <si>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</si>
  <si>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</si>
  <si>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</si>
  <si>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</si>
  <si>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</si>
  <si>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</si>
  <si>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</si>
  <si>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</si>
  <si>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</si>
  <si>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</si>
  <si>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</si>
  <si>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</si>
  <si>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</si>
  <si>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</si>
  <si>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</si>
  <si>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</si>
  <si>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</si>
  <si>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</si>
  <si>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</si>
  <si>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</si>
  <si>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</si>
  <si>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</si>
  <si>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</si>
  <si>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</si>
  <si>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</si>
  <si>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</si>
  <si>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</si>
  <si>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</si>
  <si>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</si>
  <si>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</si>
  <si>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</si>
  <si>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</si>
  <si>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</si>
  <si>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</si>
  <si>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</si>
  <si>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</si>
  <si>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</si>
  <si>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</si>
  <si>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</si>
  <si>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</si>
  <si>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</si>
  <si>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</si>
  <si>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</si>
  <si>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</si>
  <si>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</si>
  <si>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</si>
  <si>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</si>
  <si>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</si>
  <si>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</si>
  <si>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</si>
  <si>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</si>
  <si>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</si>
  <si>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</si>
  <si>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</si>
  <si>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</si>
  <si>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</si>
  <si>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</si>
  <si>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</si>
  <si>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</si>
  <si>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</si>
  <si>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</si>
  <si>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</si>
  <si>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</si>
  <si>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</si>
  <si>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</si>
  <si>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</si>
  <si>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</si>
  <si>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</si>
  <si>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</si>
  <si>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</si>
  <si>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</si>
  <si>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</si>
  <si>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</si>
  <si>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</si>
  <si>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</si>
  <si>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</si>
  <si>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</si>
  <si>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</si>
  <si>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</si>
  <si>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</si>
  <si>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</si>
  <si>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</si>
  <si>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</si>
  <si>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</si>
  <si>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</si>
  <si>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</si>
  <si>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</si>
  <si>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</si>
  <si>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</si>
  <si>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</si>
  <si>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</si>
  <si>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</si>
  <si>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</si>
  <si>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</si>
  <si>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</si>
  <si>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</si>
  <si>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</si>
  <si>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</si>
  <si>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</si>
  <si>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</si>
  <si>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</si>
  <si>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</si>
  <si>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</si>
  <si>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</si>
  <si>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</si>
  <si>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</si>
  <si>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</si>
  <si>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</si>
  <si>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</si>
  <si>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</si>
  <si>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</si>
  <si>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</si>
  <si>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</si>
  <si>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</si>
  <si>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</si>
  <si>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</si>
  <si>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</si>
  <si>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</si>
  <si>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</si>
  <si>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</si>
  <si>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</si>
  <si>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</si>
  <si>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</si>
  <si>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</si>
  <si>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</si>
  <si>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</si>
  <si>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</si>
  <si>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</si>
  <si>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</si>
  <si>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</si>
  <si>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</si>
  <si>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</si>
  <si>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</si>
  <si>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</si>
  <si>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</si>
  <si>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</si>
  <si>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</si>
  <si>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</si>
  <si>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</si>
  <si>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</si>
  <si>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</si>
  <si>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</si>
  <si>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</si>
  <si>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</si>
  <si>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</si>
  <si>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</si>
  <si>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</si>
  <si>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</si>
  <si>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</si>
  <si>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</si>
  <si>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</si>
  <si>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</si>
  <si>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</si>
  <si>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</si>
  <si>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</si>
  <si>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</si>
  <si>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</si>
  <si>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</si>
  <si>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</si>
  <si>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</si>
  <si>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</si>
  <si>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</si>
  <si>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</si>
  <si>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</si>
  <si>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</si>
  <si>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</si>
  <si>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</si>
  <si>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</si>
  <si>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</si>
  <si>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</si>
  <si>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</si>
  <si>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</si>
  <si>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</si>
  <si>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</si>
  <si>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</si>
  <si>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</si>
  <si>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</si>
  <si>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</si>
  <si>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</si>
  <si>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</si>
  <si>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</si>
  <si>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</si>
  <si>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</si>
  <si>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</si>
  <si>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</si>
  <si>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</si>
  <si>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</si>
  <si>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</si>
  <si>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</si>
  <si>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</si>
  <si>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</si>
  <si>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</si>
  <si>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</si>
  <si>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</si>
  <si>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</si>
  <si>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</si>
  <si>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</si>
  <si>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</si>
  <si>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</si>
  <si>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</si>
  <si>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</si>
  <si>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</si>
  <si>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</si>
  <si>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</si>
  <si>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</si>
  <si>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</si>
  <si>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</si>
  <si>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</si>
  <si>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</si>
  <si>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</si>
  <si>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</si>
  <si>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</si>
  <si>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</si>
  <si>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</si>
  <si>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</si>
  <si>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</si>
  <si>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</si>
  <si>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</si>
  <si>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</si>
  <si>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</si>
  <si>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</si>
  <si>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</si>
  <si>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</si>
  <si>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</si>
  <si>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</si>
  <si>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</si>
  <si>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</si>
  <si>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</si>
  <si>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</si>
  <si>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</si>
  <si>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</si>
  <si>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</si>
  <si>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</si>
  <si>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</si>
  <si>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</si>
  <si>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</si>
  <si>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</si>
  <si>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</si>
  <si>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</si>
  <si>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</si>
  <si>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</si>
  <si>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</si>
  <si>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</si>
  <si>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</si>
  <si>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</si>
  <si>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</si>
  <si>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</si>
  <si>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</si>
  <si>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</si>
  <si>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</si>
  <si>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</si>
  <si>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</si>
  <si>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</si>
  <si>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</si>
  <si>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</si>
  <si>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</si>
  <si>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</si>
  <si>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</si>
  <si>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</si>
  <si>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</si>
  <si>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</si>
  <si>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</si>
  <si>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</si>
  <si>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</si>
  <si>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</si>
  <si>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</si>
  <si>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</si>
  <si>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</si>
  <si>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</si>
  <si>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</si>
  <si>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</si>
  <si>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</si>
  <si>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</si>
  <si>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</si>
  <si>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</si>
  <si>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</si>
  <si>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</si>
  <si>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</si>
  <si>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</si>
  <si>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</si>
  <si>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</si>
  <si>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</si>
  <si>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</si>
  <si>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</si>
  <si>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</si>
  <si>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</si>
  <si>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</si>
  <si>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</si>
  <si>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</si>
  <si>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</si>
  <si>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</si>
  <si>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</si>
  <si>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</si>
  <si>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</si>
  <si>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</si>
  <si>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</si>
  <si>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</si>
  <si>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</si>
  <si>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</si>
  <si>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</si>
  <si>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</si>
  <si>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</si>
  <si>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</si>
  <si>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</si>
  <si>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</si>
  <si>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</si>
  <si>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</si>
  <si>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</si>
  <si>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</si>
  <si>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</si>
  <si>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</si>
  <si>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</si>
  <si>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</si>
  <si>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</si>
  <si>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</si>
  <si>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</si>
  <si>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</si>
  <si>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</si>
  <si>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</si>
  <si>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</si>
  <si>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</si>
  <si>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</si>
  <si>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</si>
  <si>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</si>
  <si>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</si>
  <si>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</si>
  <si>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</si>
  <si>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</si>
  <si>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</si>
  <si>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</si>
  <si>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</si>
  <si>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</si>
  <si>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</si>
  <si>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</si>
  <si>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</si>
  <si>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</si>
  <si>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</si>
  <si>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</si>
  <si>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</si>
  <si>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</si>
  <si>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</si>
  <si>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</si>
  <si>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</si>
  <si>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</si>
  <si>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</si>
  <si>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</si>
  <si>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</si>
  <si>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</si>
  <si>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</si>
  <si>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</si>
  <si>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</si>
  <si>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</si>
  <si>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</si>
  <si>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</si>
  <si>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</si>
  <si>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</si>
  <si>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</si>
  <si>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</si>
  <si>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</si>
  <si>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</si>
  <si>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</si>
  <si>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</si>
  <si>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</si>
  <si>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</si>
  <si>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</si>
  <si>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</si>
  <si>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</si>
  <si>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</si>
  <si>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</si>
  <si>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</si>
  <si>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</si>
  <si>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</si>
  <si>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</si>
  <si>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</si>
  <si>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</si>
  <si>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</si>
  <si>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</si>
  <si>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</si>
  <si>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</si>
  <si>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</si>
  <si>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</si>
  <si>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</si>
  <si>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</si>
  <si>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</si>
  <si>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</si>
  <si>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</si>
  <si>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</si>
  <si>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</si>
  <si>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</si>
  <si>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</si>
  <si>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</si>
  <si>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</si>
  <si>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</si>
  <si>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</si>
  <si>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</si>
  <si>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</si>
  <si>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</si>
  <si>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</si>
  <si>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</si>
  <si>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</si>
  <si>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</si>
  <si>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</si>
  <si>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</si>
  <si>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</si>
  <si>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</si>
  <si>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</si>
  <si>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</si>
  <si>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</si>
  <si>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</si>
  <si>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</si>
  <si>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</si>
  <si>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</si>
  <si>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</si>
  <si>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</si>
  <si>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</si>
  <si>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</si>
  <si>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</si>
  <si>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</si>
  <si>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</si>
  <si>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</si>
  <si>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</si>
  <si>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</si>
  <si>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</si>
  <si>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</si>
  <si>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</si>
  <si>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</si>
  <si>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</si>
  <si>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</si>
  <si>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</si>
  <si>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</si>
  <si>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</si>
  <si>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</si>
  <si>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</si>
  <si>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</si>
  <si>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</si>
  <si>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</si>
  <si>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</si>
  <si>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</si>
  <si>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</si>
  <si>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</si>
  <si>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</si>
  <si>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</si>
  <si>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</si>
  <si>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</si>
  <si>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</si>
  <si>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</si>
  <si>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</si>
  <si>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</si>
  <si>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</si>
  <si>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</si>
  <si>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</si>
  <si>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</si>
  <si>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</si>
  <si>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</si>
  <si>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</si>
  <si>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</si>
  <si>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</si>
  <si>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</si>
  <si>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</si>
  <si>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</si>
  <si>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</si>
  <si>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</si>
  <si>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</si>
  <si>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</si>
  <si>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</si>
  <si>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</si>
  <si>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</si>
  <si>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</si>
  <si>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</si>
  <si>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</si>
  <si>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</si>
  <si>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</si>
  <si>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</si>
  <si>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</si>
  <si>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</si>
  <si>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</si>
  <si>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</si>
  <si>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</si>
  <si>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</si>
  <si>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</si>
  <si>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</si>
  <si>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</si>
  <si>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</si>
  <si>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</si>
  <si>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</si>
  <si>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</si>
  <si>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</si>
  <si>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</si>
  <si>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</si>
  <si>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</si>
  <si>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</si>
  <si>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</si>
  <si>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</si>
  <si>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</si>
  <si>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</si>
  <si>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</si>
  <si>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</si>
  <si>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</si>
  <si>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</si>
  <si>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</si>
  <si>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</si>
  <si>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</si>
  <si>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</si>
  <si>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</si>
  <si>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</si>
  <si>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</si>
  <si>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</si>
  <si>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</si>
  <si>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</si>
  <si>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</si>
  <si>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</si>
  <si>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</si>
  <si>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</si>
  <si>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</si>
  <si>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</si>
  <si>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</si>
  <si>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</si>
  <si>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</si>
  <si>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</si>
  <si>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</si>
  <si>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</si>
  <si>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</si>
  <si>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</si>
  <si>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</si>
  <si>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</si>
  <si>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</si>
  <si>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</si>
  <si>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</si>
  <si>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</si>
  <si>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</si>
  <si>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</si>
  <si>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</si>
  <si>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</si>
  <si>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</si>
  <si>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</si>
  <si>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</si>
  <si>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</si>
  <si>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</si>
  <si>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</si>
  <si>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</si>
  <si>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</si>
  <si>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</si>
  <si>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</si>
  <si>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</si>
  <si>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</si>
  <si>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</si>
  <si>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</si>
  <si>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</si>
  <si>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</si>
  <si>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</si>
  <si>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</si>
  <si>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</si>
  <si>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</si>
  <si>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</si>
  <si>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</si>
  <si>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</si>
  <si>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</si>
  <si>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</si>
  <si>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</si>
  <si>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</si>
  <si>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</si>
  <si>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</si>
  <si>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</si>
  <si>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</si>
  <si>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</si>
  <si>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</si>
  <si>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</si>
  <si>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</si>
  <si>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</si>
  <si>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</si>
  <si>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</si>
  <si>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</si>
  <si>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</si>
  <si>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</si>
  <si>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</si>
  <si>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</si>
  <si>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</si>
  <si>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</si>
  <si>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</si>
  <si>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</si>
  <si>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</si>
  <si>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</si>
  <si>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</si>
  <si>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</si>
  <si>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</si>
  <si>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</si>
  <si>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</si>
  <si>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</si>
  <si>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</si>
  <si>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</si>
  <si>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</si>
  <si>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</si>
  <si>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</si>
  <si>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</si>
  <si>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</si>
  <si>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</si>
  <si>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</si>
  <si>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</si>
  <si>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</si>
  <si>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</si>
  <si>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</si>
  <si>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</si>
  <si>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</si>
  <si>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</si>
  <si>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</si>
  <si>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</si>
  <si>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</si>
  <si>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</si>
  <si>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</si>
  <si>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</si>
  <si>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</si>
  <si>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</si>
  <si>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</si>
  <si>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</si>
  <si>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</si>
  <si>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</si>
  <si>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</si>
  <si>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</si>
  <si>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</si>
  <si>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</si>
  <si>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</si>
  <si>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</si>
  <si>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</si>
  <si>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</si>
  <si>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</si>
  <si>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</si>
  <si>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</si>
  <si>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</si>
  <si>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</si>
  <si>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</si>
  <si>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</si>
  <si>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</si>
  <si>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</si>
  <si>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</si>
  <si>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</si>
  <si>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</si>
  <si>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</si>
  <si>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</si>
  <si>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</si>
  <si>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</si>
  <si>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</si>
  <si>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</si>
  <si>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</si>
  <si>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</si>
  <si>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</si>
  <si>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</si>
  <si>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</si>
  <si>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</si>
  <si>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</si>
  <si>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</si>
  <si>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</si>
  <si>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</si>
  <si>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</si>
  <si>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</si>
  <si>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</si>
  <si>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</si>
  <si>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</si>
  <si>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</si>
  <si>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</si>
  <si>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</si>
  <si>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</si>
  <si>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</si>
  <si>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</si>
  <si>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</si>
  <si>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</si>
  <si>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</si>
  <si>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</si>
  <si>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</si>
  <si>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</si>
  <si>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</si>
  <si>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</si>
  <si>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</si>
  <si>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</si>
  <si>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</si>
  <si>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</si>
  <si>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</si>
  <si>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</si>
  <si>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</si>
  <si>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</si>
  <si>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</si>
  <si>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</si>
  <si>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</si>
  <si>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</si>
  <si>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</si>
  <si>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</si>
  <si>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</si>
  <si>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</si>
  <si>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</si>
  <si>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</si>
  <si>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</si>
  <si>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</si>
  <si>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</si>
  <si>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</si>
  <si>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</si>
  <si>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</si>
  <si>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</si>
  <si>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</si>
  <si>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</si>
  <si>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</si>
  <si>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</si>
  <si>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</si>
  <si>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</si>
  <si>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</si>
  <si>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</si>
  <si>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</si>
  <si>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</si>
  <si>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</si>
  <si>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</si>
  <si>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</si>
  <si>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</si>
  <si>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</si>
  <si>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</si>
  <si>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</si>
  <si>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</si>
  <si>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</si>
  <si>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</si>
  <si>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</si>
  <si>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</si>
  <si>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</si>
  <si>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</si>
  <si>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</si>
  <si>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</si>
  <si>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</si>
  <si>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</si>
  <si>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</si>
  <si>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</si>
  <si>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</si>
  <si>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</si>
  <si>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</si>
  <si>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</si>
  <si>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</si>
  <si>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</si>
  <si>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</si>
  <si>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</si>
  <si>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</si>
  <si>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</si>
  <si>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</si>
  <si>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</si>
  <si>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</si>
  <si>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</si>
  <si>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</si>
  <si>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</si>
  <si>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</si>
  <si>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</si>
  <si>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</si>
  <si>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</si>
  <si>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</si>
  <si>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</si>
  <si>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</si>
  <si>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</si>
  <si>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</si>
  <si>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</si>
  <si>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</si>
  <si>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</si>
  <si>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</si>
  <si>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</si>
  <si>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</si>
  <si>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</si>
  <si>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</si>
  <si>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</si>
  <si>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</si>
  <si>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</si>
  <si>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</si>
  <si>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</si>
  <si>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</si>
  <si>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</si>
  <si>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</si>
  <si>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</si>
  <si>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</si>
  <si>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</si>
  <si>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</si>
  <si>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</si>
  <si>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</si>
  <si>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</si>
  <si>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</si>
  <si>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</si>
  <si>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</si>
  <si>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</si>
  <si>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</si>
  <si>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</si>
  <si>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</si>
  <si>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</si>
  <si>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</si>
  <si>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</si>
  <si>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</si>
  <si>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</si>
  <si>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</si>
  <si>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</si>
  <si>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</si>
  <si>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</si>
  <si>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</si>
  <si>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</si>
  <si>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</si>
  <si>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</si>
  <si>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</si>
  <si>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</si>
  <si>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</si>
  <si>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</si>
  <si>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</si>
  <si>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</si>
  <si>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</si>
  <si>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</si>
  <si>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</si>
  <si>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</si>
  <si>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</si>
  <si>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</si>
  <si>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</si>
  <si>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</si>
  <si>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</si>
  <si>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</si>
  <si>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</si>
  <si>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</si>
  <si>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</si>
  <si>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</si>
  <si>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</si>
  <si>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</si>
  <si>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</si>
  <si>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</si>
  <si>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</si>
  <si>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</si>
  <si>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</si>
  <si>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</si>
  <si>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</si>
  <si>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</si>
  <si>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</si>
  <si>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</si>
  <si>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</si>
  <si>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</si>
  <si>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</si>
  <si>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</si>
  <si>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</si>
  <si>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</si>
  <si>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</si>
  <si>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</si>
  <si>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</si>
  <si>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</si>
  <si>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</si>
  <si>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</si>
  <si>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</si>
  <si>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</si>
  <si>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</si>
  <si>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</si>
  <si>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</si>
  <si>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</si>
  <si>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</si>
  <si>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</si>
  <si>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</si>
  <si>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</si>
  <si>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</si>
  <si>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</si>
  <si>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</si>
  <si>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</si>
  <si>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</si>
  <si>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</si>
  <si>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</si>
  <si>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</si>
  <si>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</si>
  <si>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</si>
  <si>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</si>
  <si>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</si>
  <si>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</si>
  <si>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</si>
  <si>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</si>
  <si>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</si>
  <si>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</si>
  <si>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</si>
  <si>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</si>
  <si>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</si>
  <si>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</si>
  <si>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</si>
  <si>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</si>
  <si>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</si>
  <si>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</si>
  <si>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</si>
  <si>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</si>
  <si>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</si>
  <si>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</si>
  <si>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</si>
  <si>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</si>
  <si>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</si>
  <si>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</si>
  <si>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</si>
  <si>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</si>
  <si>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</si>
  <si>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</si>
  <si>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</si>
  <si>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</si>
  <si>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</si>
  <si>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</si>
  <si>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</si>
  <si>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</si>
  <si>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</si>
  <si>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</si>
  <si>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</si>
  <si>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</si>
  <si>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</si>
  <si>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</si>
  <si>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</si>
  <si>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</si>
  <si>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</si>
  <si>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</si>
  <si>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</si>
  <si>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</si>
  <si>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</si>
  <si>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</si>
  <si>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</si>
  <si>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</si>
  <si>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</si>
  <si>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</si>
  <si>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</si>
  <si>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</si>
  <si>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</si>
  <si>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</si>
  <si>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</si>
  <si>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</si>
  <si>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</si>
  <si>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</si>
  <si>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</si>
  <si>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</si>
  <si>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</si>
  <si>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</si>
  <si>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</si>
  <si>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</si>
  <si>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</si>
  <si>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</si>
  <si>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</si>
  <si>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</si>
  <si>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</si>
  <si>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</si>
  <si>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</si>
  <si>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</si>
  <si>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</si>
  <si>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</si>
  <si>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</si>
  <si>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</si>
  <si>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</si>
  <si>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</si>
  <si>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</si>
  <si>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</si>
  <si>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</si>
  <si>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</si>
  <si>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</si>
  <si>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</si>
  <si>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</si>
  <si>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</si>
  <si>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</si>
  <si>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</si>
  <si>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</si>
  <si>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</si>
  <si>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</si>
  <si>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</si>
  <si>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</si>
  <si>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</si>
  <si>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</si>
  <si>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</si>
  <si>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</si>
  <si>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</si>
  <si>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</si>
  <si>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</si>
  <si>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</si>
  <si>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</si>
  <si>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</si>
  <si>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</si>
  <si>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</si>
  <si>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</si>
  <si>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</si>
  <si>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</si>
  <si>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</si>
  <si>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</si>
  <si>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</si>
  <si>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</si>
  <si>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</si>
  <si>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</si>
  <si>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</si>
  <si>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</si>
  <si>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</si>
  <si>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</si>
  <si>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</si>
  <si>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</si>
  <si>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</si>
  <si>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</si>
  <si>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</si>
  <si>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</si>
  <si>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</si>
  <si>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</si>
  <si>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</si>
  <si>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</si>
  <si>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</si>
  <si>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</si>
  <si>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</si>
  <si>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</si>
  <si>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</si>
  <si>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</si>
  <si>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</si>
  <si>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</si>
  <si>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</si>
  <si>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</si>
  <si>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</si>
  <si>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</si>
  <si>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</si>
  <si>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</si>
  <si>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</si>
  <si>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</si>
  <si>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</si>
  <si>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</si>
  <si>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</si>
  <si>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</si>
  <si>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</si>
  <si>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</si>
  <si>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</si>
  <si>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</si>
  <si>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</si>
  <si>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</si>
  <si>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</si>
  <si>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</si>
  <si>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</si>
  <si>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</si>
  <si>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</si>
  <si>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</si>
  <si>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</si>
  <si>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</si>
  <si>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</si>
  <si>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</si>
  <si>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</si>
  <si>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</si>
  <si>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</si>
  <si>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</si>
  <si>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</si>
  <si>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</si>
  <si>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</si>
  <si>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</si>
  <si>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</si>
  <si>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</si>
  <si>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</si>
  <si>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</si>
  <si>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</si>
  <si>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</si>
  <si>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</si>
  <si>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</si>
  <si>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</si>
  <si>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</si>
  <si>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</si>
  <si>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</si>
  <si>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</si>
  <si>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</si>
  <si>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</si>
  <si>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</si>
  <si>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</si>
  <si>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</si>
  <si>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</si>
  <si>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</si>
  <si>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</si>
  <si>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</si>
  <si>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</si>
  <si>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</si>
  <si>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</si>
  <si>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</si>
  <si>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</si>
  <si>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</si>
  <si>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</si>
  <si>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</si>
  <si>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</si>
  <si>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</si>
  <si>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</si>
  <si>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</si>
  <si>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</si>
  <si>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</si>
  <si>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</si>
  <si>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</si>
  <si>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</si>
  <si>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</si>
  <si>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</si>
  <si>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</si>
  <si>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</si>
  <si>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</si>
  <si>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</si>
  <si>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</si>
  <si>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</si>
  <si>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</si>
  <si>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</si>
  <si>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</si>
  <si>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</si>
  <si>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</si>
  <si>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</si>
  <si>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</si>
  <si>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</si>
  <si>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</si>
  <si>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</si>
  <si>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</si>
  <si>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</si>
  <si>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</si>
  <si>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</si>
  <si>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</si>
  <si>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</si>
  <si>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</si>
  <si>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</si>
  <si>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</si>
  <si>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</si>
  <si>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</si>
  <si>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</si>
  <si>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</si>
  <si>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</si>
  <si>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</si>
  <si>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</si>
  <si>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</si>
  <si>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</si>
  <si>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</si>
  <si>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</si>
  <si>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</si>
  <si>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</si>
  <si>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</si>
  <si>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</si>
  <si>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</si>
  <si>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</si>
  <si>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</si>
  <si>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</si>
  <si>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</si>
  <si>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</si>
  <si>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</si>
  <si>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</si>
  <si>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</si>
  <si>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</si>
  <si>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</si>
  <si>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</si>
  <si>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</si>
  <si>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</si>
  <si>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</si>
  <si>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</si>
  <si>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</si>
  <si>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</si>
  <si>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</si>
  <si>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</si>
  <si>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</si>
  <si>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</si>
  <si>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</si>
  <si>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</si>
  <si>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</si>
  <si>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</si>
  <si>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</si>
  <si>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</si>
  <si>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</si>
  <si>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</si>
  <si>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</si>
  <si>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</si>
  <si>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</si>
  <si>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</si>
  <si>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</si>
  <si>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</si>
  <si>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</si>
  <si>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</si>
  <si>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</si>
  <si>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</si>
  <si>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</si>
  <si>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</si>
  <si>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</si>
  <si>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</si>
  <si>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</si>
  <si>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</si>
  <si>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</si>
  <si>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</si>
  <si>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</si>
  <si>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</si>
  <si>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</si>
  <si>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</si>
  <si>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</si>
  <si>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</si>
  <si>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</si>
  <si>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</si>
  <si>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</si>
  <si>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</si>
  <si>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</si>
  <si>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</si>
  <si>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</si>
  <si>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</si>
  <si>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</si>
  <si>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</si>
  <si>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</si>
  <si>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</si>
  <si>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</si>
  <si>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</si>
  <si>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</si>
  <si>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</si>
  <si>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</si>
  <si>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</si>
  <si>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</si>
  <si>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</si>
  <si>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</si>
  <si>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</si>
  <si>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</si>
  <si>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</si>
  <si>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</si>
  <si>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</si>
  <si>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</si>
  <si>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</si>
  <si>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</si>
  <si>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</si>
  <si>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</si>
  <si>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</si>
  <si>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</si>
  <si>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</si>
  <si>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</si>
  <si>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</si>
  <si>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</si>
  <si>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</si>
  <si>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</si>
  <si>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</si>
  <si>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</si>
  <si>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</si>
  <si>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</si>
  <si>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</si>
  <si>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</si>
  <si>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</si>
  <si>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</si>
  <si>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</si>
  <si>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</si>
  <si>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</si>
  <si>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</si>
  <si>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</si>
  <si>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</si>
  <si>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</si>
  <si>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</si>
  <si>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</si>
  <si>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</si>
  <si>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</si>
  <si>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</si>
  <si>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</si>
  <si>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</si>
  <si>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</si>
  <si>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</si>
  <si>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</si>
  <si>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</si>
  <si>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</si>
  <si>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</si>
  <si>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</si>
  <si>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</si>
  <si>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</si>
  <si>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</si>
  <si>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</si>
  <si>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</si>
  <si>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</si>
  <si>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</si>
  <si>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</si>
  <si>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</si>
  <si>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</si>
  <si>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</si>
  <si>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</si>
  <si>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</si>
  <si>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</si>
  <si>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</si>
  <si>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</si>
  <si>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</si>
  <si>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</si>
  <si>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</si>
  <si>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</si>
  <si>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</si>
  <si>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</si>
  <si>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</si>
  <si>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</si>
  <si>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</si>
  <si>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</si>
  <si>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</si>
  <si>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</si>
  <si>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</si>
  <si>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</si>
  <si>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</si>
  <si>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</si>
  <si>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</si>
  <si>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</si>
  <si>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</si>
  <si>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</si>
  <si>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</si>
  <si>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</si>
  <si>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</si>
  <si>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</si>
  <si>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</si>
  <si>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</si>
  <si>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</si>
  <si>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</si>
  <si>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</si>
  <si>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</si>
  <si>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</si>
  <si>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</si>
  <si>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</si>
  <si>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</si>
  <si>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</si>
  <si>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</si>
  <si>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</si>
  <si>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</si>
  <si>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</si>
  <si>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</si>
  <si>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</si>
  <si>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</si>
  <si>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</si>
  <si>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</si>
  <si>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</si>
  <si>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</si>
  <si>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</si>
  <si>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</si>
  <si>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</si>
  <si>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</si>
  <si>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</si>
  <si>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</si>
  <si>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</si>
  <si>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</si>
  <si>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</si>
  <si>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</si>
  <si>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</si>
  <si>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</si>
  <si>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</si>
  <si>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</si>
  <si>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</si>
  <si>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</si>
  <si>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</si>
  <si>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</si>
  <si>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</si>
  <si>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</si>
  <si>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</si>
  <si>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</si>
  <si>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</si>
  <si>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</si>
  <si>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</si>
  <si>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</si>
  <si>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</si>
  <si>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</si>
  <si>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</si>
  <si>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</si>
  <si>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</si>
  <si>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</si>
  <si>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</si>
  <si>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</si>
  <si>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</si>
  <si>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</si>
  <si>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</si>
  <si>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</si>
  <si>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</si>
  <si>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</si>
  <si>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</si>
  <si>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</si>
  <si>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</si>
  <si>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</si>
  <si>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</si>
  <si>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</si>
  <si>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</si>
  <si>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</si>
  <si>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</si>
  <si>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</si>
  <si>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</si>
  <si>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</si>
  <si>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</si>
  <si>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</si>
  <si>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</si>
  <si>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</si>
  <si>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</si>
  <si>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</si>
  <si>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</si>
  <si>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</si>
  <si>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</si>
  <si>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</si>
  <si>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</si>
  <si>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</si>
  <si>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</si>
  <si>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</si>
  <si>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</si>
  <si>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</si>
  <si>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</si>
  <si>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</si>
  <si>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</si>
  <si>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</si>
  <si>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</si>
  <si>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</si>
  <si>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</si>
  <si>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</si>
  <si>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</si>
  <si>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</si>
  <si>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</si>
  <si>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</si>
  <si>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</si>
  <si>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</si>
  <si>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</si>
  <si>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</si>
  <si>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</si>
  <si>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</si>
  <si>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</si>
  <si>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</si>
  <si>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</si>
  <si>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</si>
  <si>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</si>
  <si>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</si>
  <si>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</si>
  <si>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</si>
  <si>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</si>
  <si>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</si>
  <si>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</si>
  <si>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</si>
  <si>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</si>
  <si>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</si>
  <si>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</si>
  <si>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</si>
  <si>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</si>
  <si>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</si>
  <si>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</si>
  <si>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</si>
  <si>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</si>
  <si>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</si>
  <si>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</si>
  <si>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</si>
  <si>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</si>
  <si>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</si>
  <si>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</si>
  <si>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</si>
  <si>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</si>
  <si>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</si>
  <si>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</si>
  <si>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</si>
  <si>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</si>
  <si>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</si>
  <si>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</si>
  <si>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</si>
  <si>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</si>
  <si>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</si>
  <si>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</si>
  <si>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</si>
  <si>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</si>
  <si>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</si>
  <si>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</si>
  <si>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</si>
  <si>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</si>
  <si>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</si>
  <si>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</si>
  <si>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</si>
  <si>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</si>
  <si>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</si>
  <si>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</si>
  <si>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</si>
  <si>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</si>
  <si>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</si>
  <si>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</si>
  <si>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</si>
  <si>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</si>
  <si>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</si>
  <si>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</si>
  <si>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</si>
  <si>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</si>
  <si>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</si>
  <si>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</si>
  <si>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</si>
  <si>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</si>
  <si>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</si>
  <si>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</si>
  <si>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</si>
  <si>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</si>
  <si>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</si>
  <si>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</si>
  <si>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</si>
  <si>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</si>
  <si>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</si>
  <si>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</si>
  <si>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</si>
  <si>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</si>
  <si>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</si>
  <si>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</si>
  <si>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</si>
  <si>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</si>
  <si>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</si>
  <si>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</si>
  <si>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</si>
  <si>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</si>
  <si>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</si>
  <si>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</si>
  <si>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</si>
  <si>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</si>
  <si>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</si>
  <si>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</si>
  <si>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</si>
  <si>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</si>
  <si>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</si>
  <si>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</si>
  <si>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</si>
  <si>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</si>
  <si>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</si>
  <si>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</si>
  <si>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</si>
  <si>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</si>
  <si>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</si>
  <si>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</si>
  <si>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</si>
  <si>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</si>
  <si>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</si>
  <si>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</si>
  <si>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</si>
  <si>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</si>
  <si>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</si>
  <si>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</si>
  <si>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</si>
  <si>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</si>
  <si>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</si>
  <si>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</si>
  <si>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</si>
  <si>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</si>
  <si>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</si>
  <si>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</si>
  <si>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</si>
  <si>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</si>
  <si>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</si>
  <si>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</si>
  <si>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</si>
  <si>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</si>
  <si>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</si>
  <si>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</si>
  <si>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</si>
  <si>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</si>
  <si>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</si>
  <si>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</si>
  <si>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</si>
  <si>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</si>
  <si>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</si>
  <si>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</si>
  <si>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</si>
  <si>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</si>
  <si>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</si>
  <si>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</si>
  <si>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</si>
  <si>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</si>
  <si>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</si>
  <si>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</si>
  <si>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</si>
  <si>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</si>
  <si>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</si>
  <si>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</si>
  <si>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</si>
  <si>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</si>
  <si>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</si>
  <si>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</si>
  <si>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</si>
  <si>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</si>
  <si>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</si>
  <si>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</si>
  <si>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</si>
  <si>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</si>
  <si>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</si>
  <si>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</si>
  <si>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</si>
  <si>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</si>
  <si>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</si>
  <si>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</si>
  <si>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</si>
  <si>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</si>
  <si>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</si>
  <si>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</si>
  <si>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</si>
  <si>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</si>
  <si>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</si>
  <si>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</si>
  <si>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</si>
  <si>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</si>
  <si>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</si>
  <si>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</si>
  <si>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</si>
  <si>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</si>
  <si>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</si>
  <si>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</si>
  <si>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</si>
  <si>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</si>
  <si>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</si>
  <si>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</si>
  <si>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</si>
  <si>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</si>
  <si>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</si>
  <si>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</si>
  <si>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</si>
  <si>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</si>
  <si>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</si>
  <si>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</si>
  <si>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</si>
  <si>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</si>
  <si>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</si>
  <si>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</si>
  <si>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</si>
  <si>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</si>
  <si>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</si>
  <si>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</si>
  <si>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</si>
  <si>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</si>
  <si>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</si>
  <si>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</si>
  <si>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</si>
  <si>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</si>
  <si>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</si>
  <si>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</si>
  <si>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</si>
  <si>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</si>
  <si>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</si>
  <si>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</si>
  <si>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</si>
  <si>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</si>
  <si>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</si>
  <si>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</si>
  <si>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</si>
  <si>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</si>
  <si>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</si>
  <si>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</si>
  <si>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</si>
  <si>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</si>
  <si>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</si>
  <si>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</si>
  <si>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</si>
  <si>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</si>
  <si>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</si>
  <si>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</si>
  <si>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</si>
  <si>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</si>
  <si>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</si>
  <si>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</si>
  <si>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</si>
  <si>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</si>
  <si>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</si>
  <si>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</si>
  <si>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</si>
  <si>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</si>
  <si>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</si>
  <si>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</si>
  <si>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</si>
  <si>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</si>
  <si>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</si>
  <si>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</si>
  <si>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</si>
  <si>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</si>
  <si>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</si>
  <si>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</si>
  <si>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</si>
  <si>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</si>
  <si>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</si>
  <si>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</si>
  <si>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</si>
  <si>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</si>
  <si>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</si>
  <si>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</si>
  <si>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</si>
  <si>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</si>
  <si>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</si>
  <si>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</si>
  <si>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</si>
  <si>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</si>
  <si>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</si>
  <si>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</si>
  <si>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</si>
  <si>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</si>
  <si>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</si>
  <si>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</si>
  <si>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</si>
  <si>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</si>
  <si>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</si>
  <si>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</si>
  <si>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</si>
  <si>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</si>
  <si>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</si>
  <si>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</si>
  <si>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</si>
  <si>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</si>
  <si>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</si>
  <si>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</si>
  <si>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</si>
  <si>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</si>
  <si>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</si>
  <si>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</si>
  <si>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</si>
  <si>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</si>
  <si>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</si>
  <si>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</si>
  <si>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</si>
  <si>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</si>
  <si>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</si>
  <si>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</si>
  <si>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</si>
  <si>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</si>
  <si>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</si>
  <si>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</si>
  <si>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</si>
  <si>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</si>
  <si>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</si>
  <si>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</si>
  <si>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</si>
  <si>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charset val="204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</si>
  <si>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charset val="204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</si>
  <si>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charset val="204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</si>
  <si>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charset val="204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</si>
  <si>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charset val="204"/>
      </rPr>
      <t>1</t>
    </r>
    <r>
      <rPr>
        <b/>
        <sz val="9"/>
        <rFont val="Arial Cyr"/>
        <charset val="204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</si>
  <si>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charset val="204"/>
      </rPr>
      <t>2</t>
    </r>
    <r>
      <rPr>
        <b/>
        <sz val="9"/>
        <rFont val="Arial Cyr"/>
        <charset val="204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</si>
  <si>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charset val="204"/>
      </rPr>
      <t>3</t>
    </r>
    <r>
      <rPr>
        <b/>
        <sz val="9"/>
        <rFont val="Arial Cyr"/>
        <charset val="204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</si>
  <si>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charset val="204"/>
      </rPr>
      <t>3</t>
    </r>
    <r>
      <rPr>
        <b/>
        <sz val="9"/>
        <rFont val="Arial Cyr"/>
        <charset val="204"/>
      </rPr>
      <t>:</t>
    </r>
  </si>
  <si>
    <r>
      <rPr>
        <i/>
        <vertAlign val="superscript"/>
        <sz val="9"/>
        <rFont val="Arial Cyr"/>
        <charset val="204"/>
      </rPr>
      <t>1</t>
    </r>
    <r>
      <rPr>
        <i/>
        <sz val="9"/>
        <rFont val="Arial Cyr"/>
        <charset val="204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</si>
  <si>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charset val="204"/>
      </rPr>
      <t>2</t>
    </r>
    <r>
      <rPr>
        <i/>
        <sz val="9"/>
        <rFont val="Arial Cyr"/>
        <charset val="204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</si>
  <si>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charset val="204"/>
      </rPr>
      <t>3</t>
    </r>
    <r>
      <rPr>
        <i/>
        <sz val="9"/>
        <rFont val="Arial Cyr"/>
        <charset val="204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</si>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</sst>
</file>

<file path=xl/styles.xml><?xml version="1.0" encoding="utf-8"?>
<styleSheet xmlns="http://schemas.openxmlformats.org/spreadsheetml/2006/main">
  <fonts count="19">
    <font>
      <sz val="10"/>
      <name val="Arial Cyr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vertAlign val="superscript"/>
      <sz val="8"/>
      <name val="Arial Cyr"/>
      <charset val="204"/>
    </font>
    <font>
      <b/>
      <sz val="9"/>
      <name val="Arial Cyr"/>
      <charset val="204"/>
    </font>
    <font>
      <b/>
      <vertAlign val="superscript"/>
      <sz val="9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i/>
      <vertAlign val="superscript"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8"/>
      <name val="Arial Cyr"/>
    </font>
    <font>
      <sz val="10"/>
      <color rgb="FFFF0000"/>
      <name val="Arial Cyr"/>
    </font>
    <font>
      <sz val="8"/>
      <color rgb="FFFF0000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16" fillId="3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wrapText="1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/>
    <xf numFmtId="0" fontId="16" fillId="0" borderId="1" xfId="0" applyFont="1" applyBorder="1" applyAlignment="1" applyProtection="1">
      <alignment horizontal="left" vertical="top" wrapText="1"/>
    </xf>
    <xf numFmtId="0" fontId="16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8" fillId="0" borderId="0" xfId="0" applyFont="1" applyProtection="1"/>
    <xf numFmtId="0" fontId="6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Protection="1"/>
    <xf numFmtId="49" fontId="8" fillId="0" borderId="3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13" fillId="0" borderId="0" xfId="0" applyFont="1" applyProtection="1"/>
    <xf numFmtId="0" fontId="8" fillId="0" borderId="0" xfId="0" applyFont="1" applyBorder="1" applyAlignment="1" applyProtection="1"/>
    <xf numFmtId="0" fontId="17" fillId="0" borderId="3" xfId="0" applyNumberFormat="1" applyFont="1" applyBorder="1" applyAlignment="1" applyProtection="1">
      <alignment horizontal="left"/>
    </xf>
    <xf numFmtId="0" fontId="8" fillId="0" borderId="0" xfId="0" applyFont="1" applyBorder="1" applyAlignment="1"/>
    <xf numFmtId="0" fontId="12" fillId="0" borderId="1" xfId="0" applyFont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wrapText="1"/>
    </xf>
    <xf numFmtId="0" fontId="18" fillId="0" borderId="1" xfId="0" applyFont="1" applyBorder="1" applyProtection="1"/>
    <xf numFmtId="0" fontId="4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</xf>
    <xf numFmtId="0" fontId="8" fillId="0" borderId="0" xfId="0" applyFont="1"/>
    <xf numFmtId="0" fontId="8" fillId="0" borderId="0" xfId="0" applyFont="1" applyAlignment="1" applyProtection="1">
      <alignment wrapText="1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/>
    </xf>
    <xf numFmtId="0" fontId="8" fillId="0" borderId="0" xfId="0" applyFont="1" applyAlignment="1">
      <alignment wrapText="1"/>
    </xf>
    <xf numFmtId="0" fontId="16" fillId="0" borderId="1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6"/>
  <sheetViews>
    <sheetView showGridLines="0" tabSelected="1" workbookViewId="0">
      <selection sqref="A1:H1"/>
    </sheetView>
  </sheetViews>
  <sheetFormatPr defaultRowHeight="12.75"/>
  <cols>
    <col min="1" max="8" width="16.5703125" style="1" customWidth="1"/>
    <col min="9" max="16384" width="9.140625" style="1"/>
  </cols>
  <sheetData>
    <row r="1" spans="1:9" s="39" customFormat="1" ht="20.100000000000001" customHeight="1">
      <c r="A1" s="50" t="s">
        <v>2473</v>
      </c>
      <c r="B1" s="51"/>
      <c r="C1" s="51"/>
      <c r="D1" s="51"/>
      <c r="E1" s="51"/>
      <c r="F1" s="51"/>
      <c r="G1" s="51"/>
      <c r="H1" s="51"/>
    </row>
    <row r="3" spans="1:9" s="26" customFormat="1" ht="12.75" customHeight="1">
      <c r="A3" s="52" t="s">
        <v>2486</v>
      </c>
      <c r="B3" s="53"/>
      <c r="C3" s="55"/>
      <c r="D3" s="55"/>
      <c r="E3" s="28"/>
      <c r="F3" s="28"/>
      <c r="G3" s="33"/>
      <c r="H3" s="33"/>
    </row>
    <row r="4" spans="1:9">
      <c r="B4" s="3"/>
      <c r="C4" s="2"/>
      <c r="D4" s="2"/>
      <c r="E4" s="2"/>
      <c r="F4" s="2"/>
      <c r="G4" s="2"/>
      <c r="H4" s="2"/>
    </row>
    <row r="5" spans="1:9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1:9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2" t="s">
        <v>2479</v>
      </c>
      <c r="B7" s="54"/>
      <c r="C7" s="55"/>
      <c r="D7" s="55"/>
      <c r="E7" s="55"/>
      <c r="F7" s="55"/>
      <c r="G7" s="55"/>
      <c r="H7" s="55"/>
    </row>
    <row r="8" spans="1:9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2480</v>
      </c>
      <c r="B9" s="54"/>
      <c r="C9" s="55"/>
      <c r="D9" s="55"/>
      <c r="E9" s="55"/>
      <c r="F9" s="55"/>
      <c r="G9" s="55"/>
      <c r="H9" s="55"/>
      <c r="I9" s="29"/>
    </row>
    <row r="10" spans="1:9" s="26" customFormat="1" ht="12">
      <c r="B10" s="27"/>
      <c r="C10" s="28"/>
      <c r="D10" s="28"/>
      <c r="E10" s="28"/>
      <c r="F10" s="28"/>
      <c r="G10" s="28"/>
      <c r="H10" s="28"/>
    </row>
    <row r="11" spans="1:9" s="26" customFormat="1" ht="25.5" customHeight="1">
      <c r="A11" s="52" t="s">
        <v>2425</v>
      </c>
      <c r="B11" s="53"/>
      <c r="C11" s="30"/>
      <c r="D11" s="31"/>
      <c r="E11" s="32"/>
      <c r="F11" s="33"/>
      <c r="G11" s="34"/>
      <c r="H11" s="33"/>
    </row>
    <row r="12" spans="1:9" s="26" customFormat="1" ht="12">
      <c r="B12" s="27"/>
      <c r="C12" s="31"/>
      <c r="D12" s="31"/>
      <c r="E12" s="32"/>
      <c r="F12" s="33"/>
      <c r="G12" s="34"/>
      <c r="H12" s="33"/>
    </row>
    <row r="13" spans="1:9" s="26" customFormat="1" ht="37.700000000000003" customHeight="1">
      <c r="A13" s="52" t="s">
        <v>2426</v>
      </c>
      <c r="B13" s="53"/>
      <c r="C13" s="30"/>
      <c r="D13" s="31"/>
      <c r="E13" s="32"/>
      <c r="F13" s="33"/>
      <c r="G13" s="34"/>
      <c r="H13" s="33"/>
    </row>
    <row r="14" spans="1:9" s="26" customFormat="1" ht="12">
      <c r="B14" s="27"/>
      <c r="C14" s="31"/>
      <c r="D14" s="31"/>
      <c r="E14" s="32"/>
      <c r="F14" s="33"/>
      <c r="G14" s="34"/>
      <c r="H14" s="33"/>
    </row>
    <row r="15" spans="1:9" s="26" customFormat="1" ht="37.700000000000003" customHeight="1">
      <c r="A15" s="52" t="s">
        <v>2428</v>
      </c>
      <c r="B15" s="53"/>
      <c r="C15" s="30"/>
      <c r="D15" s="31"/>
      <c r="E15" s="32"/>
      <c r="F15" s="33"/>
      <c r="G15" s="34"/>
      <c r="H15" s="33"/>
    </row>
    <row r="16" spans="1:9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2" t="s">
        <v>2481</v>
      </c>
      <c r="B17" s="54"/>
      <c r="C17" s="55"/>
      <c r="D17" s="55"/>
      <c r="E17" s="55"/>
      <c r="F17" s="55"/>
      <c r="G17" s="55"/>
      <c r="H17" s="55"/>
    </row>
    <row r="18" spans="1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2" t="s">
        <v>2482</v>
      </c>
      <c r="B19" s="54"/>
      <c r="C19" s="55"/>
      <c r="D19" s="55"/>
      <c r="E19" s="55"/>
      <c r="F19" s="55"/>
      <c r="G19" s="55"/>
      <c r="H19" s="55"/>
    </row>
    <row r="20" spans="1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700000000000003" customHeight="1">
      <c r="A21" s="52" t="s">
        <v>2433</v>
      </c>
      <c r="B21" s="53"/>
      <c r="C21" s="55"/>
      <c r="D21" s="55"/>
      <c r="E21" s="55"/>
      <c r="F21" s="55"/>
      <c r="G21" s="55"/>
      <c r="H21" s="55"/>
    </row>
    <row r="22" spans="1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6" t="s">
        <v>2483</v>
      </c>
      <c r="B23" s="57"/>
      <c r="C23" s="57"/>
      <c r="D23" s="57"/>
      <c r="E23" s="57"/>
      <c r="F23" s="57"/>
      <c r="G23" s="57"/>
      <c r="H23" s="57"/>
    </row>
    <row r="24" spans="1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6" t="s">
        <v>2484</v>
      </c>
      <c r="B25" s="57"/>
      <c r="C25" s="57"/>
      <c r="D25" s="57"/>
      <c r="E25" s="57"/>
      <c r="F25" s="57"/>
      <c r="G25" s="57"/>
      <c r="H25" s="57"/>
    </row>
    <row r="26" spans="1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6" t="s">
        <v>2485</v>
      </c>
      <c r="B27" s="57"/>
      <c r="C27" s="57"/>
      <c r="D27" s="57"/>
      <c r="E27" s="57"/>
      <c r="F27" s="57"/>
      <c r="G27" s="57"/>
      <c r="H27" s="57"/>
    </row>
    <row r="28" spans="1:8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</row>
    <row r="30" spans="1:8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2" t="s">
        <v>2479</v>
      </c>
      <c r="B31" s="54"/>
      <c r="C31" s="55"/>
      <c r="D31" s="55"/>
      <c r="E31" s="55"/>
      <c r="F31" s="55"/>
      <c r="G31" s="55"/>
      <c r="H31" s="55"/>
    </row>
    <row r="32" spans="1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2" t="s">
        <v>2480</v>
      </c>
      <c r="B33" s="54"/>
      <c r="C33" s="55"/>
      <c r="D33" s="55"/>
      <c r="E33" s="55"/>
      <c r="F33" s="55"/>
      <c r="G33" s="55"/>
      <c r="H33" s="55"/>
    </row>
    <row r="34" spans="1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2" t="s">
        <v>2427</v>
      </c>
      <c r="B35" s="53"/>
      <c r="C35" s="30"/>
      <c r="D35" s="31"/>
      <c r="E35" s="32"/>
      <c r="F35" s="33"/>
      <c r="G35" s="34"/>
      <c r="H35" s="33"/>
    </row>
    <row r="36" spans="1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700000000000003" customHeight="1">
      <c r="A37" s="52" t="s">
        <v>2426</v>
      </c>
      <c r="B37" s="53"/>
      <c r="C37" s="30"/>
      <c r="D37" s="31"/>
      <c r="E37" s="32"/>
      <c r="F37" s="33"/>
      <c r="G37" s="34"/>
      <c r="H37" s="33"/>
    </row>
    <row r="38" spans="1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700000000000003" customHeight="1">
      <c r="A39" s="52" t="s">
        <v>2428</v>
      </c>
      <c r="B39" s="53"/>
      <c r="C39" s="30"/>
      <c r="D39" s="31"/>
      <c r="E39" s="32"/>
      <c r="F39" s="33"/>
      <c r="G39" s="34"/>
      <c r="H39" s="33"/>
    </row>
    <row r="40" spans="1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700000000000003" customHeight="1">
      <c r="A41" s="52" t="s">
        <v>2429</v>
      </c>
      <c r="B41" s="53"/>
      <c r="C41" s="55"/>
      <c r="D41" s="55"/>
      <c r="E41" s="33"/>
      <c r="F41" s="33"/>
      <c r="G41" s="33"/>
      <c r="H41" s="33"/>
    </row>
    <row r="42" spans="1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2" t="s">
        <v>2481</v>
      </c>
      <c r="B43" s="54"/>
      <c r="C43" s="55"/>
      <c r="D43" s="55"/>
      <c r="E43" s="55"/>
      <c r="F43" s="55"/>
      <c r="G43" s="55"/>
      <c r="H43" s="55"/>
    </row>
    <row r="44" spans="1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2" t="s">
        <v>2482</v>
      </c>
      <c r="B45" s="54"/>
      <c r="C45" s="55"/>
      <c r="D45" s="55"/>
      <c r="E45" s="55"/>
      <c r="F45" s="55"/>
      <c r="G45" s="55"/>
      <c r="H45" s="55"/>
    </row>
    <row r="46" spans="1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700000000000003" customHeight="1">
      <c r="A47" s="52" t="s">
        <v>2433</v>
      </c>
      <c r="B47" s="53"/>
      <c r="C47" s="55"/>
      <c r="D47" s="55"/>
      <c r="E47" s="55"/>
      <c r="F47" s="55"/>
      <c r="G47" s="55"/>
      <c r="H47" s="55"/>
    </row>
    <row r="48" spans="1:8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1:8">
      <c r="B50" s="3"/>
      <c r="C50" s="5"/>
      <c r="D50" s="5"/>
      <c r="E50" s="5"/>
      <c r="F50" s="5"/>
      <c r="G50" s="5"/>
      <c r="H50" s="5"/>
    </row>
    <row r="51" spans="1:8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</row>
    <row r="52" spans="1:8" ht="60" customHeight="1">
      <c r="A52" s="47"/>
      <c r="B52" s="48"/>
      <c r="C52" s="47"/>
      <c r="D52" s="47"/>
      <c r="E52" s="47"/>
      <c r="F52" s="47"/>
      <c r="G52" s="47"/>
      <c r="H52" s="47"/>
    </row>
    <row r="53" spans="1:8" ht="60" customHeight="1">
      <c r="A53" s="47"/>
      <c r="B53" s="48"/>
      <c r="C53" s="47"/>
      <c r="D53" s="47"/>
      <c r="E53" s="47"/>
      <c r="F53" s="47"/>
      <c r="G53" s="47"/>
      <c r="H53" s="47"/>
    </row>
    <row r="54" spans="1:8" ht="60" customHeight="1">
      <c r="A54" s="47"/>
      <c r="B54" s="48"/>
      <c r="C54" s="47"/>
      <c r="D54" s="47"/>
      <c r="E54" s="47"/>
      <c r="F54" s="47"/>
      <c r="G54" s="47"/>
      <c r="H54" s="47"/>
    </row>
    <row r="55" spans="1:8" ht="60" customHeight="1">
      <c r="A55" s="47"/>
      <c r="B55" s="48"/>
      <c r="C55" s="47"/>
      <c r="D55" s="47"/>
      <c r="E55" s="47"/>
      <c r="F55" s="47"/>
      <c r="G55" s="47"/>
      <c r="H55" s="47"/>
    </row>
    <row r="56" spans="1:8" ht="60" customHeight="1">
      <c r="A56" s="47"/>
      <c r="B56" s="48"/>
      <c r="C56" s="47"/>
      <c r="D56" s="47"/>
      <c r="E56" s="47"/>
      <c r="F56" s="47"/>
      <c r="G56" s="47"/>
      <c r="H56" s="47"/>
    </row>
    <row r="57" spans="1:8" ht="60" customHeight="1">
      <c r="A57" s="47"/>
      <c r="B57" s="48"/>
      <c r="C57" s="47"/>
      <c r="D57" s="47"/>
      <c r="E57" s="47"/>
      <c r="F57" s="47"/>
      <c r="G57" s="47"/>
      <c r="H57" s="47"/>
    </row>
    <row r="58" spans="1:8" ht="60" customHeight="1">
      <c r="A58" s="47"/>
      <c r="B58" s="48"/>
      <c r="C58" s="47"/>
      <c r="D58" s="47"/>
      <c r="E58" s="47"/>
      <c r="F58" s="47"/>
      <c r="G58" s="47"/>
      <c r="H58" s="47"/>
    </row>
    <row r="59" spans="1:8" ht="60" customHeight="1">
      <c r="A59" s="47"/>
      <c r="B59" s="48"/>
      <c r="C59" s="47"/>
      <c r="D59" s="47"/>
      <c r="E59" s="47"/>
      <c r="F59" s="47"/>
      <c r="G59" s="47"/>
      <c r="H59" s="47"/>
    </row>
    <row r="60" spans="1:8" ht="60" customHeight="1">
      <c r="A60" s="47"/>
      <c r="B60" s="48"/>
      <c r="C60" s="47"/>
      <c r="D60" s="47"/>
      <c r="E60" s="47"/>
      <c r="F60" s="47"/>
      <c r="G60" s="47"/>
      <c r="H60" s="47"/>
    </row>
    <row r="61" spans="1:8" ht="60" customHeight="1">
      <c r="A61" s="47"/>
      <c r="B61" s="48"/>
      <c r="C61" s="47"/>
      <c r="D61" s="47"/>
      <c r="E61" s="47"/>
      <c r="F61" s="47"/>
      <c r="G61" s="47"/>
      <c r="H61" s="47"/>
    </row>
    <row r="62" spans="1:8" ht="60" customHeight="1">
      <c r="A62" s="47"/>
      <c r="B62" s="48"/>
      <c r="C62" s="47"/>
      <c r="D62" s="47"/>
      <c r="E62" s="47"/>
      <c r="F62" s="47"/>
      <c r="G62" s="47"/>
      <c r="H62" s="47"/>
    </row>
    <row r="63" spans="1:8" ht="60" customHeight="1">
      <c r="A63" s="47"/>
      <c r="B63" s="48"/>
      <c r="C63" s="47"/>
      <c r="D63" s="47"/>
      <c r="E63" s="47"/>
      <c r="F63" s="47"/>
      <c r="G63" s="47"/>
      <c r="H63" s="47"/>
    </row>
    <row r="64" spans="1:8" ht="60" customHeight="1">
      <c r="A64" s="47"/>
      <c r="B64" s="48"/>
      <c r="C64" s="47"/>
      <c r="D64" s="47"/>
      <c r="E64" s="47"/>
      <c r="F64" s="47"/>
      <c r="G64" s="47"/>
      <c r="H64" s="47"/>
    </row>
    <row r="65" spans="1:8" ht="60" customHeight="1">
      <c r="A65" s="47"/>
      <c r="B65" s="48"/>
      <c r="C65" s="47"/>
      <c r="D65" s="47"/>
      <c r="E65" s="47"/>
      <c r="F65" s="47"/>
      <c r="G65" s="47"/>
      <c r="H65" s="47"/>
    </row>
    <row r="66" spans="1:8" ht="60" customHeight="1">
      <c r="A66" s="47"/>
      <c r="B66" s="48"/>
      <c r="C66" s="47"/>
      <c r="D66" s="47"/>
      <c r="E66" s="47"/>
      <c r="F66" s="47"/>
      <c r="G66" s="47"/>
      <c r="H66" s="47"/>
    </row>
    <row r="67" spans="1:8" ht="60" customHeight="1">
      <c r="A67" s="47"/>
      <c r="B67" s="48"/>
      <c r="C67" s="47"/>
      <c r="D67" s="47"/>
      <c r="E67" s="47"/>
      <c r="F67" s="47"/>
      <c r="G67" s="47"/>
      <c r="H67" s="47"/>
    </row>
    <row r="68" spans="1:8" ht="60" customHeight="1">
      <c r="A68" s="47"/>
      <c r="B68" s="48"/>
      <c r="C68" s="47"/>
      <c r="D68" s="47"/>
      <c r="E68" s="47"/>
      <c r="F68" s="47"/>
      <c r="G68" s="47"/>
      <c r="H68" s="47"/>
    </row>
    <row r="69" spans="1:8" ht="60" customHeight="1">
      <c r="A69" s="47"/>
      <c r="B69" s="48"/>
      <c r="C69" s="47"/>
      <c r="D69" s="47"/>
      <c r="E69" s="47"/>
      <c r="F69" s="47"/>
      <c r="G69" s="47"/>
      <c r="H69" s="47"/>
    </row>
    <row r="70" spans="1:8" ht="60" customHeight="1">
      <c r="A70" s="47"/>
      <c r="B70" s="48"/>
      <c r="C70" s="47"/>
      <c r="D70" s="47"/>
      <c r="E70" s="47"/>
      <c r="F70" s="47"/>
      <c r="G70" s="47"/>
      <c r="H70" s="47"/>
    </row>
    <row r="71" spans="1:8" ht="60" customHeight="1">
      <c r="A71" s="47"/>
      <c r="B71" s="48"/>
      <c r="C71" s="47"/>
      <c r="D71" s="47"/>
      <c r="E71" s="47"/>
      <c r="F71" s="47"/>
      <c r="G71" s="47"/>
      <c r="H71" s="47"/>
    </row>
    <row r="72" spans="1:8">
      <c r="B72" s="3"/>
      <c r="C72" s="5"/>
      <c r="D72" s="5"/>
      <c r="E72" s="5"/>
      <c r="F72" s="5"/>
      <c r="G72" s="5"/>
      <c r="H72" s="5"/>
    </row>
    <row r="73" spans="1:8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8" ht="124.5" customHeight="1">
      <c r="A75" s="58" t="s">
        <v>2487</v>
      </c>
      <c r="B75" s="60"/>
      <c r="C75" s="58" t="s">
        <v>2488</v>
      </c>
      <c r="D75" s="59"/>
      <c r="E75" s="65" t="s">
        <v>2489</v>
      </c>
      <c r="F75" s="44" t="s">
        <v>2492</v>
      </c>
      <c r="G75" s="44" t="s">
        <v>2492</v>
      </c>
    </row>
    <row r="76" spans="1:8">
      <c r="A76" s="58"/>
      <c r="B76" s="60"/>
      <c r="C76" s="58"/>
      <c r="D76" s="59"/>
      <c r="E76" s="66"/>
      <c r="F76" s="12">
        <v>2008</v>
      </c>
      <c r="G76" s="12">
        <v>2009</v>
      </c>
    </row>
    <row r="77" spans="1:8" ht="25.5" customHeight="1">
      <c r="A77" s="61"/>
      <c r="B77" s="62"/>
      <c r="C77" s="63"/>
      <c r="D77" s="64"/>
      <c r="E77" s="49"/>
      <c r="F77" s="9"/>
      <c r="G77" s="9"/>
    </row>
    <row r="78" spans="1:8" ht="25.5" customHeight="1">
      <c r="A78" s="61"/>
      <c r="B78" s="62"/>
      <c r="C78" s="63"/>
      <c r="D78" s="64"/>
      <c r="E78" s="49"/>
      <c r="F78" s="9"/>
      <c r="G78" s="9"/>
    </row>
    <row r="79" spans="1:8" ht="25.5" customHeight="1">
      <c r="A79" s="61"/>
      <c r="B79" s="62"/>
      <c r="C79" s="63"/>
      <c r="D79" s="64"/>
      <c r="E79" s="49"/>
      <c r="F79" s="9"/>
      <c r="G79" s="9"/>
    </row>
    <row r="80" spans="1:8" ht="25.5" customHeight="1">
      <c r="A80" s="61"/>
      <c r="B80" s="62"/>
      <c r="C80" s="63"/>
      <c r="D80" s="64"/>
      <c r="E80" s="49"/>
      <c r="F80" s="9"/>
      <c r="G80" s="9"/>
    </row>
    <row r="81" spans="1:7" ht="25.5" customHeight="1">
      <c r="A81" s="61"/>
      <c r="B81" s="62"/>
      <c r="C81" s="63"/>
      <c r="D81" s="64"/>
      <c r="E81" s="49"/>
      <c r="F81" s="9"/>
      <c r="G81" s="9"/>
    </row>
    <row r="82" spans="1:7" ht="25.5" customHeight="1">
      <c r="A82" s="61"/>
      <c r="B82" s="62"/>
      <c r="C82" s="63"/>
      <c r="D82" s="64"/>
      <c r="E82" s="49"/>
      <c r="F82" s="9"/>
      <c r="G82" s="9"/>
    </row>
    <row r="83" spans="1:7" ht="25.5" customHeight="1">
      <c r="A83" s="61"/>
      <c r="B83" s="62"/>
      <c r="C83" s="63"/>
      <c r="D83" s="64"/>
      <c r="E83" s="49"/>
      <c r="F83" s="9"/>
      <c r="G83" s="9"/>
    </row>
    <row r="84" spans="1:7" ht="25.5" customHeight="1">
      <c r="A84" s="61"/>
      <c r="B84" s="62"/>
      <c r="C84" s="63"/>
      <c r="D84" s="64"/>
      <c r="E84" s="49"/>
      <c r="F84" s="9"/>
      <c r="G84" s="9"/>
    </row>
    <row r="85" spans="1:7" ht="25.5" customHeight="1">
      <c r="A85" s="61"/>
      <c r="B85" s="62"/>
      <c r="C85" s="63"/>
      <c r="D85" s="64"/>
      <c r="E85" s="49"/>
      <c r="F85" s="9"/>
      <c r="G85" s="9"/>
    </row>
    <row r="86" spans="1:7" ht="25.5" customHeight="1">
      <c r="A86" s="61"/>
      <c r="B86" s="62"/>
      <c r="C86" s="63"/>
      <c r="D86" s="64"/>
      <c r="E86" s="49"/>
      <c r="F86" s="9"/>
      <c r="G86" s="9"/>
    </row>
    <row r="87" spans="1:7" ht="25.5" customHeight="1">
      <c r="A87" s="61"/>
      <c r="B87" s="62"/>
      <c r="C87" s="63"/>
      <c r="D87" s="64"/>
      <c r="E87" s="49"/>
      <c r="F87" s="9"/>
      <c r="G87" s="9"/>
    </row>
    <row r="88" spans="1:7" ht="25.5" customHeight="1">
      <c r="A88" s="61"/>
      <c r="B88" s="62"/>
      <c r="C88" s="63"/>
      <c r="D88" s="64"/>
      <c r="E88" s="49"/>
      <c r="F88" s="9"/>
      <c r="G88" s="9"/>
    </row>
    <row r="89" spans="1:7" ht="25.5" customHeight="1">
      <c r="A89" s="61"/>
      <c r="B89" s="62"/>
      <c r="C89" s="63"/>
      <c r="D89" s="64"/>
      <c r="E89" s="49"/>
      <c r="F89" s="9"/>
      <c r="G89" s="9"/>
    </row>
    <row r="90" spans="1:7" ht="25.5" customHeight="1">
      <c r="A90" s="61"/>
      <c r="B90" s="62"/>
      <c r="C90" s="63"/>
      <c r="D90" s="64"/>
      <c r="E90" s="49"/>
      <c r="F90" s="9"/>
      <c r="G90" s="9"/>
    </row>
    <row r="91" spans="1:7" ht="25.5" customHeight="1">
      <c r="A91" s="61"/>
      <c r="B91" s="62"/>
      <c r="C91" s="63"/>
      <c r="D91" s="64"/>
      <c r="E91" s="49"/>
      <c r="F91" s="9"/>
      <c r="G91" s="9"/>
    </row>
    <row r="92" spans="1:7" ht="25.5" customHeight="1">
      <c r="A92" s="61"/>
      <c r="B92" s="62"/>
      <c r="C92" s="63"/>
      <c r="D92" s="64"/>
      <c r="E92" s="49"/>
      <c r="F92" s="9"/>
      <c r="G92" s="9"/>
    </row>
    <row r="93" spans="1:7" ht="25.5" customHeight="1">
      <c r="A93" s="61"/>
      <c r="B93" s="62"/>
      <c r="C93" s="63"/>
      <c r="D93" s="64"/>
      <c r="E93" s="49"/>
      <c r="F93" s="9"/>
      <c r="G93" s="9"/>
    </row>
    <row r="94" spans="1:7" ht="25.5" customHeight="1">
      <c r="A94" s="61"/>
      <c r="B94" s="62"/>
      <c r="C94" s="63"/>
      <c r="D94" s="64"/>
      <c r="E94" s="49"/>
      <c r="F94" s="9"/>
      <c r="G94" s="9"/>
    </row>
    <row r="95" spans="1:7" ht="25.5" customHeight="1">
      <c r="A95" s="61"/>
      <c r="B95" s="62"/>
      <c r="C95" s="63"/>
      <c r="D95" s="64"/>
      <c r="E95" s="49"/>
      <c r="F95" s="9"/>
      <c r="G95" s="9"/>
    </row>
    <row r="96" spans="1:7" ht="25.5" customHeight="1">
      <c r="A96" s="61"/>
      <c r="B96" s="62"/>
      <c r="C96" s="63"/>
      <c r="D96" s="64"/>
      <c r="E96" s="49"/>
      <c r="F96" s="9"/>
      <c r="G96" s="9"/>
    </row>
    <row r="97" spans="1:7" ht="25.5" customHeight="1">
      <c r="A97" s="61"/>
      <c r="B97" s="62"/>
      <c r="C97" s="63"/>
      <c r="D97" s="64"/>
      <c r="E97" s="49"/>
      <c r="F97" s="9"/>
      <c r="G97" s="9"/>
    </row>
    <row r="98" spans="1:7" ht="25.5" customHeight="1">
      <c r="A98" s="61"/>
      <c r="B98" s="62"/>
      <c r="C98" s="63"/>
      <c r="D98" s="64"/>
      <c r="E98" s="49"/>
      <c r="F98" s="9"/>
      <c r="G98" s="9"/>
    </row>
    <row r="99" spans="1:7" ht="25.5" customHeight="1">
      <c r="A99" s="61"/>
      <c r="B99" s="62"/>
      <c r="C99" s="63"/>
      <c r="D99" s="64"/>
      <c r="E99" s="49"/>
      <c r="F99" s="9"/>
      <c r="G99" s="9"/>
    </row>
    <row r="100" spans="1:7" ht="25.5" customHeight="1">
      <c r="A100" s="61"/>
      <c r="B100" s="62"/>
      <c r="C100" s="63"/>
      <c r="D100" s="64"/>
      <c r="E100" s="49"/>
      <c r="F100" s="9"/>
      <c r="G100" s="9"/>
    </row>
    <row r="101" spans="1:7" ht="25.5" customHeight="1">
      <c r="A101" s="61"/>
      <c r="B101" s="62"/>
      <c r="C101" s="63"/>
      <c r="D101" s="64"/>
      <c r="E101" s="49"/>
      <c r="F101" s="9"/>
      <c r="G101" s="9"/>
    </row>
    <row r="102" spans="1:7" ht="25.5" customHeight="1">
      <c r="A102" s="61"/>
      <c r="B102" s="62"/>
      <c r="C102" s="63"/>
      <c r="D102" s="64"/>
      <c r="E102" s="49"/>
      <c r="F102" s="9"/>
      <c r="G102" s="9"/>
    </row>
    <row r="103" spans="1:7" ht="25.5" customHeight="1">
      <c r="A103" s="61"/>
      <c r="B103" s="62"/>
      <c r="C103" s="63"/>
      <c r="D103" s="64"/>
      <c r="E103" s="49"/>
      <c r="F103" s="9"/>
      <c r="G103" s="9"/>
    </row>
    <row r="104" spans="1:7" ht="25.5" customHeight="1">
      <c r="A104" s="61"/>
      <c r="B104" s="62"/>
      <c r="C104" s="63"/>
      <c r="D104" s="64"/>
      <c r="E104" s="49"/>
      <c r="F104" s="9"/>
      <c r="G104" s="9"/>
    </row>
    <row r="105" spans="1:7" ht="25.5" customHeight="1">
      <c r="A105" s="61"/>
      <c r="B105" s="62"/>
      <c r="C105" s="63"/>
      <c r="D105" s="64"/>
      <c r="E105" s="49"/>
      <c r="F105" s="9"/>
      <c r="G105" s="9"/>
    </row>
    <row r="106" spans="1:7" ht="25.5" customHeight="1">
      <c r="A106" s="61"/>
      <c r="B106" s="62"/>
      <c r="C106" s="63"/>
      <c r="D106" s="64"/>
      <c r="E106" s="49"/>
      <c r="F106" s="9"/>
      <c r="G106" s="9"/>
    </row>
    <row r="107" spans="1:7" ht="25.5" customHeight="1">
      <c r="A107" s="61"/>
      <c r="B107" s="62"/>
      <c r="C107" s="63"/>
      <c r="D107" s="64"/>
      <c r="E107" s="49"/>
      <c r="F107" s="9"/>
      <c r="G107" s="9"/>
    </row>
    <row r="108" spans="1:7" ht="25.5" customHeight="1">
      <c r="A108" s="61"/>
      <c r="B108" s="62"/>
      <c r="C108" s="63"/>
      <c r="D108" s="64"/>
      <c r="E108" s="49"/>
      <c r="F108" s="9"/>
      <c r="G108" s="9"/>
    </row>
    <row r="109" spans="1:7" ht="25.5" customHeight="1">
      <c r="A109" s="61"/>
      <c r="B109" s="62"/>
      <c r="C109" s="63"/>
      <c r="D109" s="64"/>
      <c r="E109" s="49"/>
      <c r="F109" s="9"/>
      <c r="G109" s="9"/>
    </row>
    <row r="110" spans="1:7" ht="25.5" customHeight="1">
      <c r="A110" s="61"/>
      <c r="B110" s="62"/>
      <c r="C110" s="63"/>
      <c r="D110" s="64"/>
      <c r="E110" s="49"/>
      <c r="F110" s="9"/>
      <c r="G110" s="9"/>
    </row>
    <row r="111" spans="1:7" ht="25.5" customHeight="1">
      <c r="A111" s="61"/>
      <c r="B111" s="62"/>
      <c r="C111" s="63"/>
      <c r="D111" s="64"/>
      <c r="E111" s="49"/>
      <c r="F111" s="9"/>
      <c r="G111" s="9"/>
    </row>
    <row r="112" spans="1:7" ht="25.5" customHeight="1">
      <c r="A112" s="61"/>
      <c r="B112" s="62"/>
      <c r="C112" s="63"/>
      <c r="D112" s="64"/>
      <c r="E112" s="49"/>
      <c r="F112" s="9"/>
      <c r="G112" s="9"/>
    </row>
    <row r="113" spans="1:7" ht="25.5" customHeight="1">
      <c r="A113" s="61"/>
      <c r="B113" s="62"/>
      <c r="C113" s="63"/>
      <c r="D113" s="64"/>
      <c r="E113" s="49"/>
      <c r="F113" s="9"/>
      <c r="G113" s="9"/>
    </row>
    <row r="114" spans="1:7" ht="25.5" customHeight="1">
      <c r="A114" s="61"/>
      <c r="B114" s="62"/>
      <c r="C114" s="63"/>
      <c r="D114" s="64"/>
      <c r="E114" s="49"/>
      <c r="F114" s="9"/>
      <c r="G114" s="9"/>
    </row>
    <row r="115" spans="1:7" ht="25.5" customHeight="1">
      <c r="A115" s="61"/>
      <c r="B115" s="62"/>
      <c r="C115" s="63"/>
      <c r="D115" s="64"/>
      <c r="E115" s="49"/>
      <c r="F115" s="9"/>
      <c r="G115" s="9"/>
    </row>
    <row r="116" spans="1:7" ht="25.5" customHeight="1">
      <c r="A116" s="61"/>
      <c r="B116" s="62"/>
      <c r="C116" s="63"/>
      <c r="D116" s="64"/>
      <c r="E116" s="49"/>
      <c r="F116" s="9"/>
      <c r="G116" s="9"/>
    </row>
    <row r="117" spans="1:7" ht="25.5" customHeight="1">
      <c r="A117" s="61"/>
      <c r="B117" s="62"/>
      <c r="C117" s="63"/>
      <c r="D117" s="64"/>
      <c r="E117" s="49"/>
      <c r="F117" s="9"/>
      <c r="G117" s="9"/>
    </row>
    <row r="118" spans="1:7" ht="25.5" customHeight="1">
      <c r="A118" s="61"/>
      <c r="B118" s="62"/>
      <c r="C118" s="63"/>
      <c r="D118" s="64"/>
      <c r="E118" s="49"/>
      <c r="F118" s="9"/>
      <c r="G118" s="9"/>
    </row>
    <row r="119" spans="1:7" ht="25.5" customHeight="1">
      <c r="A119" s="61"/>
      <c r="B119" s="62"/>
      <c r="C119" s="63"/>
      <c r="D119" s="64"/>
      <c r="E119" s="49"/>
      <c r="F119" s="9"/>
      <c r="G119" s="9"/>
    </row>
    <row r="120" spans="1:7" ht="25.5" customHeight="1">
      <c r="A120" s="61"/>
      <c r="B120" s="62"/>
      <c r="C120" s="63"/>
      <c r="D120" s="64"/>
      <c r="E120" s="49"/>
      <c r="F120" s="9"/>
      <c r="G120" s="9"/>
    </row>
    <row r="121" spans="1:7" ht="25.5" customHeight="1">
      <c r="A121" s="61"/>
      <c r="B121" s="62"/>
      <c r="C121" s="63"/>
      <c r="D121" s="64"/>
      <c r="E121" s="49"/>
      <c r="F121" s="9"/>
      <c r="G121" s="9"/>
    </row>
    <row r="122" spans="1:7" ht="25.5" customHeight="1">
      <c r="A122" s="61"/>
      <c r="B122" s="62"/>
      <c r="C122" s="63"/>
      <c r="D122" s="64"/>
      <c r="E122" s="49"/>
      <c r="F122" s="9"/>
      <c r="G122" s="9"/>
    </row>
    <row r="123" spans="1:7" ht="25.5" customHeight="1">
      <c r="A123" s="61"/>
      <c r="B123" s="62"/>
      <c r="C123" s="63"/>
      <c r="D123" s="64"/>
      <c r="E123" s="49"/>
      <c r="F123" s="9"/>
      <c r="G123" s="9"/>
    </row>
    <row r="124" spans="1:7" ht="25.5" customHeight="1">
      <c r="A124" s="61"/>
      <c r="B124" s="62"/>
      <c r="C124" s="63"/>
      <c r="D124" s="64"/>
      <c r="E124" s="49"/>
      <c r="F124" s="9"/>
      <c r="G124" s="9"/>
    </row>
    <row r="125" spans="1:7" ht="25.5" customHeight="1">
      <c r="A125" s="61"/>
      <c r="B125" s="62"/>
      <c r="C125" s="63"/>
      <c r="D125" s="64"/>
      <c r="E125" s="49"/>
      <c r="F125" s="9"/>
      <c r="G125" s="9"/>
    </row>
    <row r="126" spans="1:7" ht="25.5" customHeight="1">
      <c r="A126" s="61"/>
      <c r="B126" s="62"/>
      <c r="C126" s="63"/>
      <c r="D126" s="64"/>
      <c r="E126" s="49"/>
      <c r="F126" s="9"/>
      <c r="G126" s="9"/>
    </row>
    <row r="127" spans="1:7" ht="25.5" customHeight="1">
      <c r="A127" s="61"/>
      <c r="B127" s="62"/>
      <c r="C127" s="63"/>
      <c r="D127" s="64"/>
      <c r="E127" s="49"/>
      <c r="F127" s="9"/>
      <c r="G127" s="9"/>
    </row>
    <row r="128" spans="1:7" ht="25.5" customHeight="1">
      <c r="A128" s="61"/>
      <c r="B128" s="62"/>
      <c r="C128" s="63"/>
      <c r="D128" s="64"/>
      <c r="E128" s="49"/>
      <c r="F128" s="9"/>
      <c r="G128" s="9"/>
    </row>
    <row r="129" spans="1:7" ht="25.5" customHeight="1">
      <c r="A129" s="61"/>
      <c r="B129" s="62"/>
      <c r="C129" s="63"/>
      <c r="D129" s="64"/>
      <c r="E129" s="49"/>
      <c r="F129" s="9"/>
      <c r="G129" s="9"/>
    </row>
    <row r="130" spans="1:7" ht="25.5" customHeight="1">
      <c r="A130" s="61"/>
      <c r="B130" s="62"/>
      <c r="C130" s="63"/>
      <c r="D130" s="64"/>
      <c r="E130" s="49"/>
      <c r="F130" s="9"/>
      <c r="G130" s="9"/>
    </row>
    <row r="131" spans="1:7" ht="25.5" customHeight="1">
      <c r="A131" s="61"/>
      <c r="B131" s="62"/>
      <c r="C131" s="63"/>
      <c r="D131" s="64"/>
      <c r="E131" s="49"/>
      <c r="F131" s="9"/>
      <c r="G131" s="9"/>
    </row>
    <row r="132" spans="1:7" ht="25.5" customHeight="1">
      <c r="A132" s="61"/>
      <c r="B132" s="62"/>
      <c r="C132" s="63"/>
      <c r="D132" s="64"/>
      <c r="E132" s="49"/>
      <c r="F132" s="9"/>
      <c r="G132" s="9"/>
    </row>
    <row r="133" spans="1:7" ht="25.5" customHeight="1">
      <c r="A133" s="61"/>
      <c r="B133" s="62"/>
      <c r="C133" s="63"/>
      <c r="D133" s="64"/>
      <c r="E133" s="49"/>
      <c r="F133" s="9"/>
      <c r="G133" s="9"/>
    </row>
    <row r="134" spans="1:7" ht="25.5" customHeight="1">
      <c r="A134" s="61"/>
      <c r="B134" s="62"/>
      <c r="C134" s="63"/>
      <c r="D134" s="64"/>
      <c r="E134" s="49"/>
      <c r="F134" s="9"/>
      <c r="G134" s="9"/>
    </row>
    <row r="135" spans="1:7" ht="25.5" customHeight="1">
      <c r="A135" s="61"/>
      <c r="B135" s="62"/>
      <c r="C135" s="63"/>
      <c r="D135" s="64"/>
      <c r="E135" s="49"/>
      <c r="F135" s="9"/>
      <c r="G135" s="9"/>
    </row>
    <row r="136" spans="1:7" ht="25.5" customHeight="1">
      <c r="A136" s="61"/>
      <c r="B136" s="62"/>
      <c r="C136" s="63"/>
      <c r="D136" s="64"/>
      <c r="E136" s="49"/>
      <c r="F136" s="9"/>
      <c r="G136" s="9"/>
    </row>
    <row r="137" spans="1:7" ht="25.5" customHeight="1">
      <c r="A137" s="61"/>
      <c r="B137" s="62"/>
      <c r="C137" s="63"/>
      <c r="D137" s="64"/>
      <c r="E137" s="49"/>
      <c r="F137" s="9"/>
      <c r="G137" s="9"/>
    </row>
    <row r="138" spans="1:7" ht="25.5" customHeight="1">
      <c r="A138" s="61"/>
      <c r="B138" s="62"/>
      <c r="C138" s="63"/>
      <c r="D138" s="64"/>
      <c r="E138" s="49"/>
      <c r="F138" s="9"/>
      <c r="G138" s="9"/>
    </row>
    <row r="139" spans="1:7" ht="25.5" customHeight="1">
      <c r="A139" s="61"/>
      <c r="B139" s="62"/>
      <c r="C139" s="63"/>
      <c r="D139" s="64"/>
      <c r="E139" s="49"/>
      <c r="F139" s="9"/>
      <c r="G139" s="9"/>
    </row>
    <row r="140" spans="1:7" ht="25.5" customHeight="1">
      <c r="A140" s="61"/>
      <c r="B140" s="62"/>
      <c r="C140" s="63"/>
      <c r="D140" s="64"/>
      <c r="E140" s="49"/>
      <c r="F140" s="9"/>
      <c r="G140" s="9"/>
    </row>
    <row r="141" spans="1:7" ht="25.5" customHeight="1">
      <c r="A141" s="61"/>
      <c r="B141" s="62"/>
      <c r="C141" s="63"/>
      <c r="D141" s="64"/>
      <c r="E141" s="49"/>
      <c r="F141" s="9"/>
      <c r="G141" s="9"/>
    </row>
    <row r="142" spans="1:7" ht="25.5" customHeight="1">
      <c r="A142" s="61"/>
      <c r="B142" s="62"/>
      <c r="C142" s="63"/>
      <c r="D142" s="64"/>
      <c r="E142" s="49"/>
      <c r="F142" s="9"/>
      <c r="G142" s="9"/>
    </row>
    <row r="143" spans="1:7" ht="25.5" customHeight="1">
      <c r="A143" s="61"/>
      <c r="B143" s="62"/>
      <c r="C143" s="63"/>
      <c r="D143" s="64"/>
      <c r="E143" s="49"/>
      <c r="F143" s="9"/>
      <c r="G143" s="9"/>
    </row>
    <row r="144" spans="1:7" ht="25.5" customHeight="1">
      <c r="A144" s="61"/>
      <c r="B144" s="62"/>
      <c r="C144" s="63"/>
      <c r="D144" s="64"/>
      <c r="E144" s="49"/>
      <c r="F144" s="9"/>
      <c r="G144" s="9"/>
    </row>
    <row r="145" spans="1:7" ht="25.5" customHeight="1">
      <c r="A145" s="61"/>
      <c r="B145" s="62"/>
      <c r="C145" s="63"/>
      <c r="D145" s="64"/>
      <c r="E145" s="49"/>
      <c r="F145" s="9"/>
      <c r="G145" s="9"/>
    </row>
    <row r="146" spans="1:7" ht="25.5" customHeight="1">
      <c r="A146" s="61"/>
      <c r="B146" s="62"/>
      <c r="C146" s="63"/>
      <c r="D146" s="64"/>
      <c r="E146" s="49"/>
      <c r="F146" s="9"/>
      <c r="G146" s="9"/>
    </row>
    <row r="147" spans="1:7" ht="25.5" customHeight="1">
      <c r="A147" s="61"/>
      <c r="B147" s="62"/>
      <c r="C147" s="63"/>
      <c r="D147" s="64"/>
      <c r="E147" s="49"/>
      <c r="F147" s="9"/>
      <c r="G147" s="9"/>
    </row>
    <row r="148" spans="1:7" ht="25.5" customHeight="1">
      <c r="A148" s="61"/>
      <c r="B148" s="62"/>
      <c r="C148" s="63"/>
      <c r="D148" s="64"/>
      <c r="E148" s="49"/>
      <c r="F148" s="9"/>
      <c r="G148" s="9"/>
    </row>
    <row r="149" spans="1:7" ht="25.5" customHeight="1">
      <c r="A149" s="61"/>
      <c r="B149" s="62"/>
      <c r="C149" s="63"/>
      <c r="D149" s="64"/>
      <c r="E149" s="49"/>
      <c r="F149" s="9"/>
      <c r="G149" s="9"/>
    </row>
    <row r="150" spans="1:7" ht="25.5" customHeight="1">
      <c r="A150" s="61"/>
      <c r="B150" s="62"/>
      <c r="C150" s="63"/>
      <c r="D150" s="64"/>
      <c r="E150" s="49"/>
      <c r="F150" s="9"/>
      <c r="G150" s="9"/>
    </row>
    <row r="151" spans="1:7" ht="25.5" customHeight="1">
      <c r="A151" s="61"/>
      <c r="B151" s="62"/>
      <c r="C151" s="63"/>
      <c r="D151" s="64"/>
      <c r="E151" s="49"/>
      <c r="F151" s="9"/>
      <c r="G151" s="9"/>
    </row>
    <row r="152" spans="1:7" ht="25.5" customHeight="1">
      <c r="A152" s="61"/>
      <c r="B152" s="62"/>
      <c r="C152" s="63"/>
      <c r="D152" s="64"/>
      <c r="E152" s="49"/>
      <c r="F152" s="9"/>
      <c r="G152" s="9"/>
    </row>
    <row r="153" spans="1:7" ht="25.5" customHeight="1">
      <c r="A153" s="61"/>
      <c r="B153" s="62"/>
      <c r="C153" s="63"/>
      <c r="D153" s="64"/>
      <c r="E153" s="49"/>
      <c r="F153" s="9"/>
      <c r="G153" s="9"/>
    </row>
    <row r="154" spans="1:7" ht="25.5" customHeight="1">
      <c r="A154" s="61"/>
      <c r="B154" s="62"/>
      <c r="C154" s="63"/>
      <c r="D154" s="64"/>
      <c r="E154" s="49"/>
      <c r="F154" s="9"/>
      <c r="G154" s="9"/>
    </row>
    <row r="155" spans="1:7" ht="25.5" customHeight="1">
      <c r="A155" s="61"/>
      <c r="B155" s="62"/>
      <c r="C155" s="63"/>
      <c r="D155" s="64"/>
      <c r="E155" s="49"/>
      <c r="F155" s="9"/>
      <c r="G155" s="9"/>
    </row>
    <row r="156" spans="1:7" ht="25.5" customHeight="1">
      <c r="A156" s="61"/>
      <c r="B156" s="62"/>
      <c r="C156" s="63"/>
      <c r="D156" s="64"/>
      <c r="E156" s="49"/>
      <c r="F156" s="9"/>
      <c r="G156" s="9"/>
    </row>
    <row r="157" spans="1:7" ht="25.5" customHeight="1">
      <c r="A157" s="61"/>
      <c r="B157" s="62"/>
      <c r="C157" s="63"/>
      <c r="D157" s="64"/>
      <c r="E157" s="49"/>
      <c r="F157" s="9"/>
      <c r="G157" s="9"/>
    </row>
    <row r="158" spans="1:7" ht="25.5" customHeight="1">
      <c r="A158" s="61"/>
      <c r="B158" s="62"/>
      <c r="C158" s="63"/>
      <c r="D158" s="64"/>
      <c r="E158" s="49"/>
      <c r="F158" s="9"/>
      <c r="G158" s="9"/>
    </row>
    <row r="159" spans="1:7" ht="25.5" customHeight="1">
      <c r="A159" s="61"/>
      <c r="B159" s="62"/>
      <c r="C159" s="63"/>
      <c r="D159" s="64"/>
      <c r="E159" s="49"/>
      <c r="F159" s="9"/>
      <c r="G159" s="9"/>
    </row>
    <row r="160" spans="1:7" ht="25.5" customHeight="1">
      <c r="A160" s="61"/>
      <c r="B160" s="62"/>
      <c r="C160" s="63"/>
      <c r="D160" s="64"/>
      <c r="E160" s="49"/>
      <c r="F160" s="9"/>
      <c r="G160" s="9"/>
    </row>
    <row r="161" spans="1:7" ht="25.5" customHeight="1">
      <c r="A161" s="61"/>
      <c r="B161" s="62"/>
      <c r="C161" s="63"/>
      <c r="D161" s="64"/>
      <c r="E161" s="49"/>
      <c r="F161" s="9"/>
      <c r="G161" s="9"/>
    </row>
    <row r="162" spans="1:7" ht="25.5" customHeight="1">
      <c r="A162" s="61"/>
      <c r="B162" s="62"/>
      <c r="C162" s="63"/>
      <c r="D162" s="64"/>
      <c r="E162" s="49"/>
      <c r="F162" s="9"/>
      <c r="G162" s="9"/>
    </row>
    <row r="163" spans="1:7" ht="25.5" customHeight="1">
      <c r="A163" s="61"/>
      <c r="B163" s="62"/>
      <c r="C163" s="63"/>
      <c r="D163" s="64"/>
      <c r="E163" s="49"/>
      <c r="F163" s="9"/>
      <c r="G163" s="9"/>
    </row>
    <row r="164" spans="1:7" ht="25.5" customHeight="1">
      <c r="A164" s="61"/>
      <c r="B164" s="62"/>
      <c r="C164" s="63"/>
      <c r="D164" s="64"/>
      <c r="E164" s="49"/>
      <c r="F164" s="9"/>
      <c r="G164" s="9"/>
    </row>
    <row r="165" spans="1:7" ht="25.5" customHeight="1">
      <c r="A165" s="61"/>
      <c r="B165" s="62"/>
      <c r="C165" s="63"/>
      <c r="D165" s="64"/>
      <c r="E165" s="49"/>
      <c r="F165" s="9"/>
      <c r="G165" s="9"/>
    </row>
    <row r="166" spans="1:7" ht="25.5" customHeight="1">
      <c r="A166" s="61"/>
      <c r="B166" s="62"/>
      <c r="C166" s="63"/>
      <c r="D166" s="64"/>
      <c r="E166" s="49"/>
      <c r="F166" s="9"/>
      <c r="G166" s="9"/>
    </row>
    <row r="167" spans="1:7" ht="25.5" customHeight="1">
      <c r="A167" s="61"/>
      <c r="B167" s="62"/>
      <c r="C167" s="63"/>
      <c r="D167" s="64"/>
      <c r="E167" s="49"/>
      <c r="F167" s="9"/>
      <c r="G167" s="9"/>
    </row>
    <row r="168" spans="1:7" ht="25.5" customHeight="1">
      <c r="A168" s="61"/>
      <c r="B168" s="62"/>
      <c r="C168" s="63"/>
      <c r="D168" s="64"/>
      <c r="E168" s="49"/>
      <c r="F168" s="9"/>
      <c r="G168" s="9"/>
    </row>
    <row r="169" spans="1:7" ht="25.5" customHeight="1">
      <c r="A169" s="61"/>
      <c r="B169" s="62"/>
      <c r="C169" s="63"/>
      <c r="D169" s="64"/>
      <c r="E169" s="49"/>
      <c r="F169" s="9"/>
      <c r="G169" s="9"/>
    </row>
    <row r="170" spans="1:7" ht="25.5" customHeight="1">
      <c r="A170" s="61"/>
      <c r="B170" s="62"/>
      <c r="C170" s="63"/>
      <c r="D170" s="64"/>
      <c r="E170" s="49"/>
      <c r="F170" s="9"/>
      <c r="G170" s="9"/>
    </row>
    <row r="171" spans="1:7" ht="25.5" customHeight="1">
      <c r="A171" s="61"/>
      <c r="B171" s="62"/>
      <c r="C171" s="63"/>
      <c r="D171" s="64"/>
      <c r="E171" s="49"/>
      <c r="F171" s="9"/>
      <c r="G171" s="9"/>
    </row>
    <row r="172" spans="1:7" ht="25.5" customHeight="1">
      <c r="A172" s="61"/>
      <c r="B172" s="62"/>
      <c r="C172" s="63"/>
      <c r="D172" s="64"/>
      <c r="E172" s="49"/>
      <c r="F172" s="9"/>
      <c r="G172" s="9"/>
    </row>
    <row r="173" spans="1:7" ht="25.5" customHeight="1">
      <c r="A173" s="61"/>
      <c r="B173" s="62"/>
      <c r="C173" s="63"/>
      <c r="D173" s="64"/>
      <c r="E173" s="49"/>
      <c r="F173" s="9"/>
      <c r="G173" s="9"/>
    </row>
    <row r="174" spans="1:7" ht="25.5" customHeight="1">
      <c r="A174" s="61"/>
      <c r="B174" s="62"/>
      <c r="C174" s="63"/>
      <c r="D174" s="64"/>
      <c r="E174" s="49"/>
      <c r="F174" s="9"/>
      <c r="G174" s="9"/>
    </row>
    <row r="175" spans="1:7" ht="25.5" customHeight="1">
      <c r="A175" s="61"/>
      <c r="B175" s="62"/>
      <c r="C175" s="63"/>
      <c r="D175" s="64"/>
      <c r="E175" s="49"/>
      <c r="F175" s="9"/>
      <c r="G175" s="9"/>
    </row>
    <row r="176" spans="1:7" ht="25.5" customHeight="1">
      <c r="A176" s="61"/>
      <c r="B176" s="62"/>
      <c r="C176" s="63"/>
      <c r="D176" s="64"/>
      <c r="E176" s="49"/>
      <c r="F176" s="9"/>
      <c r="G176" s="9"/>
    </row>
    <row r="177" spans="1:7" ht="25.5" customHeight="1">
      <c r="A177" s="61"/>
      <c r="B177" s="62"/>
      <c r="C177" s="63"/>
      <c r="D177" s="64"/>
      <c r="E177" s="49"/>
      <c r="F177" s="9"/>
      <c r="G177" s="9"/>
    </row>
    <row r="178" spans="1:7" ht="25.5" customHeight="1">
      <c r="A178" s="61"/>
      <c r="B178" s="62"/>
      <c r="C178" s="63"/>
      <c r="D178" s="64"/>
      <c r="E178" s="49"/>
      <c r="F178" s="9"/>
      <c r="G178" s="9"/>
    </row>
    <row r="179" spans="1:7" ht="25.5" customHeight="1">
      <c r="A179" s="61"/>
      <c r="B179" s="62"/>
      <c r="C179" s="63"/>
      <c r="D179" s="64"/>
      <c r="E179" s="49"/>
      <c r="F179" s="9"/>
      <c r="G179" s="9"/>
    </row>
    <row r="180" spans="1:7" ht="25.5" customHeight="1">
      <c r="A180" s="61"/>
      <c r="B180" s="62"/>
      <c r="C180" s="63"/>
      <c r="D180" s="64"/>
      <c r="E180" s="49"/>
      <c r="F180" s="9"/>
      <c r="G180" s="9"/>
    </row>
    <row r="181" spans="1:7" ht="25.5" customHeight="1">
      <c r="A181" s="61"/>
      <c r="B181" s="62"/>
      <c r="C181" s="63"/>
      <c r="D181" s="64"/>
      <c r="E181" s="49"/>
      <c r="F181" s="9"/>
      <c r="G181" s="9"/>
    </row>
    <row r="182" spans="1:7" ht="25.5" customHeight="1">
      <c r="A182" s="61"/>
      <c r="B182" s="62"/>
      <c r="C182" s="63"/>
      <c r="D182" s="64"/>
      <c r="E182" s="49"/>
      <c r="F182" s="9"/>
      <c r="G182" s="9"/>
    </row>
    <row r="183" spans="1:7" ht="25.5" customHeight="1">
      <c r="A183" s="61"/>
      <c r="B183" s="62"/>
      <c r="C183" s="63"/>
      <c r="D183" s="64"/>
      <c r="E183" s="49"/>
      <c r="F183" s="9"/>
      <c r="G183" s="9"/>
    </row>
    <row r="184" spans="1:7" ht="25.5" customHeight="1">
      <c r="A184" s="61"/>
      <c r="B184" s="62"/>
      <c r="C184" s="63"/>
      <c r="D184" s="64"/>
      <c r="E184" s="49"/>
      <c r="F184" s="9"/>
      <c r="G184" s="9"/>
    </row>
    <row r="185" spans="1:7" ht="25.5" customHeight="1">
      <c r="A185" s="61"/>
      <c r="B185" s="62"/>
      <c r="C185" s="63"/>
      <c r="D185" s="64"/>
      <c r="E185" s="49"/>
      <c r="F185" s="9"/>
      <c r="G185" s="9"/>
    </row>
    <row r="186" spans="1:7" ht="25.5" customHeight="1">
      <c r="A186" s="61"/>
      <c r="B186" s="62"/>
      <c r="C186" s="63"/>
      <c r="D186" s="64"/>
      <c r="E186" s="49"/>
      <c r="F186" s="9"/>
      <c r="G186" s="9"/>
    </row>
    <row r="187" spans="1:7" ht="25.5" customHeight="1">
      <c r="A187" s="61"/>
      <c r="B187" s="62"/>
      <c r="C187" s="63"/>
      <c r="D187" s="64"/>
      <c r="E187" s="49"/>
      <c r="F187" s="9"/>
      <c r="G187" s="9"/>
    </row>
    <row r="188" spans="1:7" ht="25.5" customHeight="1">
      <c r="A188" s="61"/>
      <c r="B188" s="62"/>
      <c r="C188" s="63"/>
      <c r="D188" s="64"/>
      <c r="E188" s="49"/>
      <c r="F188" s="9"/>
      <c r="G188" s="9"/>
    </row>
    <row r="189" spans="1:7" ht="25.5" customHeight="1">
      <c r="A189" s="61"/>
      <c r="B189" s="62"/>
      <c r="C189" s="63"/>
      <c r="D189" s="64"/>
      <c r="E189" s="49"/>
      <c r="F189" s="9"/>
      <c r="G189" s="9"/>
    </row>
    <row r="190" spans="1:7" ht="25.5" customHeight="1">
      <c r="A190" s="61"/>
      <c r="B190" s="62"/>
      <c r="C190" s="63"/>
      <c r="D190" s="64"/>
      <c r="E190" s="49"/>
      <c r="F190" s="9"/>
      <c r="G190" s="9"/>
    </row>
    <row r="191" spans="1:7" ht="25.5" customHeight="1">
      <c r="A191" s="61"/>
      <c r="B191" s="62"/>
      <c r="C191" s="63"/>
      <c r="D191" s="64"/>
      <c r="E191" s="49"/>
      <c r="F191" s="9"/>
      <c r="G191" s="9"/>
    </row>
    <row r="192" spans="1:7" ht="25.5" customHeight="1">
      <c r="A192" s="61"/>
      <c r="B192" s="62"/>
      <c r="C192" s="63"/>
      <c r="D192" s="64"/>
      <c r="E192" s="49"/>
      <c r="F192" s="9"/>
      <c r="G192" s="9"/>
    </row>
    <row r="193" spans="1:7" ht="25.5" customHeight="1">
      <c r="A193" s="61"/>
      <c r="B193" s="62"/>
      <c r="C193" s="63"/>
      <c r="D193" s="64"/>
      <c r="E193" s="49"/>
      <c r="F193" s="9"/>
      <c r="G193" s="9"/>
    </row>
    <row r="194" spans="1:7" ht="25.5" customHeight="1">
      <c r="A194" s="61"/>
      <c r="B194" s="62"/>
      <c r="C194" s="63"/>
      <c r="D194" s="64"/>
      <c r="E194" s="49"/>
      <c r="F194" s="9"/>
      <c r="G194" s="9"/>
    </row>
    <row r="195" spans="1:7" ht="25.5" customHeight="1">
      <c r="A195" s="61"/>
      <c r="B195" s="62"/>
      <c r="C195" s="63"/>
      <c r="D195" s="64"/>
      <c r="E195" s="49"/>
      <c r="F195" s="9"/>
      <c r="G195" s="9"/>
    </row>
    <row r="196" spans="1:7" ht="25.5" customHeight="1">
      <c r="A196" s="61"/>
      <c r="B196" s="62"/>
      <c r="C196" s="63"/>
      <c r="D196" s="64"/>
      <c r="E196" s="49"/>
      <c r="F196" s="9"/>
      <c r="G196" s="9"/>
    </row>
    <row r="197" spans="1:7" ht="25.5" customHeight="1">
      <c r="A197" s="61"/>
      <c r="B197" s="62"/>
      <c r="C197" s="63"/>
      <c r="D197" s="64"/>
      <c r="E197" s="49"/>
      <c r="F197" s="9"/>
      <c r="G197" s="9"/>
    </row>
    <row r="198" spans="1:7" ht="25.5" customHeight="1">
      <c r="A198" s="61"/>
      <c r="B198" s="62"/>
      <c r="C198" s="63"/>
      <c r="D198" s="64"/>
      <c r="E198" s="49"/>
      <c r="F198" s="9"/>
      <c r="G198" s="9"/>
    </row>
    <row r="199" spans="1:7" ht="25.5" customHeight="1">
      <c r="A199" s="61"/>
      <c r="B199" s="62"/>
      <c r="C199" s="63"/>
      <c r="D199" s="64"/>
      <c r="E199" s="49"/>
      <c r="F199" s="9"/>
      <c r="G199" s="9"/>
    </row>
    <row r="200" spans="1:7" ht="25.5" customHeight="1">
      <c r="A200" s="61"/>
      <c r="B200" s="62"/>
      <c r="C200" s="63"/>
      <c r="D200" s="64"/>
      <c r="E200" s="49"/>
      <c r="F200" s="9"/>
      <c r="G200" s="9"/>
    </row>
    <row r="201" spans="1:7" ht="25.5" customHeight="1">
      <c r="A201" s="61"/>
      <c r="B201" s="62"/>
      <c r="C201" s="63"/>
      <c r="D201" s="64"/>
      <c r="E201" s="49"/>
      <c r="F201" s="9"/>
      <c r="G201" s="9"/>
    </row>
    <row r="202" spans="1:7" ht="25.5" customHeight="1">
      <c r="A202" s="61"/>
      <c r="B202" s="62"/>
      <c r="C202" s="63"/>
      <c r="D202" s="64"/>
      <c r="E202" s="49"/>
      <c r="F202" s="9"/>
      <c r="G202" s="9"/>
    </row>
    <row r="203" spans="1:7" ht="25.5" customHeight="1">
      <c r="A203" s="61"/>
      <c r="B203" s="62"/>
      <c r="C203" s="63"/>
      <c r="D203" s="64"/>
      <c r="E203" s="49"/>
      <c r="F203" s="9"/>
      <c r="G203" s="9"/>
    </row>
    <row r="204" spans="1:7" ht="25.5" customHeight="1">
      <c r="A204" s="61"/>
      <c r="B204" s="62"/>
      <c r="C204" s="63"/>
      <c r="D204" s="64"/>
      <c r="E204" s="49"/>
      <c r="F204" s="9"/>
      <c r="G204" s="9"/>
    </row>
    <row r="205" spans="1:7" ht="25.5" customHeight="1">
      <c r="A205" s="61"/>
      <c r="B205" s="62"/>
      <c r="C205" s="63"/>
      <c r="D205" s="64"/>
      <c r="E205" s="49"/>
      <c r="F205" s="9"/>
      <c r="G205" s="9"/>
    </row>
    <row r="206" spans="1:7" ht="25.5" customHeight="1">
      <c r="A206" s="61"/>
      <c r="B206" s="62"/>
      <c r="C206" s="63"/>
      <c r="D206" s="64"/>
      <c r="E206" s="49"/>
      <c r="F206" s="9"/>
      <c r="G206" s="9"/>
    </row>
    <row r="207" spans="1:7" ht="25.5" customHeight="1">
      <c r="A207" s="61"/>
      <c r="B207" s="62"/>
      <c r="C207" s="63"/>
      <c r="D207" s="64"/>
      <c r="E207" s="49"/>
      <c r="F207" s="9"/>
      <c r="G207" s="9"/>
    </row>
    <row r="208" spans="1:7" ht="25.5" customHeight="1">
      <c r="A208" s="61"/>
      <c r="B208" s="62"/>
      <c r="C208" s="63"/>
      <c r="D208" s="64"/>
      <c r="E208" s="49"/>
      <c r="F208" s="9"/>
      <c r="G208" s="9"/>
    </row>
    <row r="209" spans="1:7" ht="25.5" customHeight="1">
      <c r="A209" s="61"/>
      <c r="B209" s="62"/>
      <c r="C209" s="63"/>
      <c r="D209" s="64"/>
      <c r="E209" s="49"/>
      <c r="F209" s="9"/>
      <c r="G209" s="9"/>
    </row>
    <row r="210" spans="1:7" ht="25.5" customHeight="1">
      <c r="A210" s="61"/>
      <c r="B210" s="62"/>
      <c r="C210" s="63"/>
      <c r="D210" s="64"/>
      <c r="E210" s="49"/>
      <c r="F210" s="9"/>
      <c r="G210" s="9"/>
    </row>
    <row r="211" spans="1:7" ht="25.5" customHeight="1">
      <c r="A211" s="61"/>
      <c r="B211" s="62"/>
      <c r="C211" s="63"/>
      <c r="D211" s="64"/>
      <c r="E211" s="49"/>
      <c r="F211" s="9"/>
      <c r="G211" s="9"/>
    </row>
    <row r="212" spans="1:7" ht="25.5" customHeight="1">
      <c r="A212" s="61"/>
      <c r="B212" s="62"/>
      <c r="C212" s="63"/>
      <c r="D212" s="64"/>
      <c r="E212" s="49"/>
      <c r="F212" s="9"/>
      <c r="G212" s="9"/>
    </row>
    <row r="213" spans="1:7" ht="25.5" customHeight="1">
      <c r="A213" s="61"/>
      <c r="B213" s="62"/>
      <c r="C213" s="63"/>
      <c r="D213" s="64"/>
      <c r="E213" s="49"/>
      <c r="F213" s="9"/>
      <c r="G213" s="9"/>
    </row>
    <row r="214" spans="1:7" ht="25.5" customHeight="1">
      <c r="A214" s="61"/>
      <c r="B214" s="62"/>
      <c r="C214" s="63"/>
      <c r="D214" s="64"/>
      <c r="E214" s="49"/>
      <c r="F214" s="9"/>
      <c r="G214" s="9"/>
    </row>
    <row r="215" spans="1:7" ht="25.5" customHeight="1">
      <c r="A215" s="61"/>
      <c r="B215" s="62"/>
      <c r="C215" s="63"/>
      <c r="D215" s="64"/>
      <c r="E215" s="49"/>
      <c r="F215" s="9"/>
      <c r="G215" s="9"/>
    </row>
    <row r="216" spans="1:7" ht="25.5" customHeight="1">
      <c r="A216" s="61"/>
      <c r="B216" s="62"/>
      <c r="C216" s="63"/>
      <c r="D216" s="64"/>
      <c r="E216" s="49"/>
      <c r="F216" s="9"/>
      <c r="G216" s="9"/>
    </row>
    <row r="217" spans="1:7" ht="25.5" customHeight="1">
      <c r="A217" s="61"/>
      <c r="B217" s="62"/>
      <c r="C217" s="63"/>
      <c r="D217" s="64"/>
      <c r="E217" s="49"/>
      <c r="F217" s="9"/>
      <c r="G217" s="9"/>
    </row>
    <row r="218" spans="1:7" ht="25.5" customHeight="1">
      <c r="A218" s="61"/>
      <c r="B218" s="62"/>
      <c r="C218" s="63"/>
      <c r="D218" s="64"/>
      <c r="E218" s="49"/>
      <c r="F218" s="9"/>
      <c r="G218" s="9"/>
    </row>
    <row r="219" spans="1:7" ht="25.5" customHeight="1">
      <c r="A219" s="61"/>
      <c r="B219" s="62"/>
      <c r="C219" s="63"/>
      <c r="D219" s="64"/>
      <c r="E219" s="49"/>
      <c r="F219" s="9"/>
      <c r="G219" s="9"/>
    </row>
    <row r="220" spans="1:7" ht="25.5" customHeight="1">
      <c r="A220" s="61"/>
      <c r="B220" s="62"/>
      <c r="C220" s="63"/>
      <c r="D220" s="64"/>
      <c r="E220" s="49"/>
      <c r="F220" s="9"/>
      <c r="G220" s="9"/>
    </row>
    <row r="221" spans="1:7" ht="25.5" customHeight="1">
      <c r="A221" s="61"/>
      <c r="B221" s="62"/>
      <c r="C221" s="63"/>
      <c r="D221" s="64"/>
      <c r="E221" s="49"/>
      <c r="F221" s="9"/>
      <c r="G221" s="9"/>
    </row>
    <row r="222" spans="1:7" ht="25.5" customHeight="1">
      <c r="A222" s="61"/>
      <c r="B222" s="62"/>
      <c r="C222" s="63"/>
      <c r="D222" s="64"/>
      <c r="E222" s="49"/>
      <c r="F222" s="9"/>
      <c r="G222" s="9"/>
    </row>
    <row r="223" spans="1:7" ht="25.5" customHeight="1">
      <c r="A223" s="61"/>
      <c r="B223" s="62"/>
      <c r="C223" s="63"/>
      <c r="D223" s="64"/>
      <c r="E223" s="49"/>
      <c r="F223" s="9"/>
      <c r="G223" s="9"/>
    </row>
    <row r="224" spans="1:7" ht="25.5" customHeight="1">
      <c r="A224" s="61"/>
      <c r="B224" s="62"/>
      <c r="C224" s="63"/>
      <c r="D224" s="64"/>
      <c r="E224" s="49"/>
      <c r="F224" s="9"/>
      <c r="G224" s="9"/>
    </row>
    <row r="225" spans="1:7" ht="25.5" customHeight="1">
      <c r="A225" s="61"/>
      <c r="B225" s="62"/>
      <c r="C225" s="63"/>
      <c r="D225" s="64"/>
      <c r="E225" s="49"/>
      <c r="F225" s="9"/>
      <c r="G225" s="9"/>
    </row>
    <row r="226" spans="1:7" ht="25.5" customHeight="1">
      <c r="A226" s="61"/>
      <c r="B226" s="62"/>
      <c r="C226" s="63"/>
      <c r="D226" s="64"/>
      <c r="E226" s="49"/>
      <c r="F226" s="9"/>
      <c r="G226" s="9"/>
    </row>
    <row r="227" spans="1:7" ht="25.5" customHeight="1">
      <c r="A227" s="61"/>
      <c r="B227" s="62"/>
      <c r="C227" s="63"/>
      <c r="D227" s="64"/>
      <c r="E227" s="49"/>
      <c r="F227" s="9"/>
      <c r="G227" s="9"/>
    </row>
    <row r="228" spans="1:7" ht="25.5" customHeight="1">
      <c r="A228" s="61"/>
      <c r="B228" s="62"/>
      <c r="C228" s="63"/>
      <c r="D228" s="64"/>
      <c r="E228" s="49"/>
      <c r="F228" s="9"/>
      <c r="G228" s="9"/>
    </row>
    <row r="229" spans="1:7" ht="25.5" customHeight="1">
      <c r="A229" s="61"/>
      <c r="B229" s="62"/>
      <c r="C229" s="63"/>
      <c r="D229" s="64"/>
      <c r="E229" s="49"/>
      <c r="F229" s="9"/>
      <c r="G229" s="9"/>
    </row>
    <row r="230" spans="1:7" ht="25.5" customHeight="1">
      <c r="A230" s="61"/>
      <c r="B230" s="62"/>
      <c r="C230" s="63"/>
      <c r="D230" s="64"/>
      <c r="E230" s="49"/>
      <c r="F230" s="9"/>
      <c r="G230" s="9"/>
    </row>
    <row r="231" spans="1:7" ht="25.5" customHeight="1">
      <c r="A231" s="61"/>
      <c r="B231" s="62"/>
      <c r="C231" s="63"/>
      <c r="D231" s="64"/>
      <c r="E231" s="49"/>
      <c r="F231" s="9"/>
      <c r="G231" s="9"/>
    </row>
    <row r="232" spans="1:7" ht="25.5" customHeight="1">
      <c r="A232" s="61"/>
      <c r="B232" s="62"/>
      <c r="C232" s="63"/>
      <c r="D232" s="64"/>
      <c r="E232" s="49"/>
      <c r="F232" s="9"/>
      <c r="G232" s="9"/>
    </row>
    <row r="233" spans="1:7" ht="25.5" customHeight="1">
      <c r="A233" s="61"/>
      <c r="B233" s="62"/>
      <c r="C233" s="63"/>
      <c r="D233" s="64"/>
      <c r="E233" s="49"/>
      <c r="F233" s="9"/>
      <c r="G233" s="9"/>
    </row>
    <row r="234" spans="1:7" ht="25.5" customHeight="1">
      <c r="A234" s="61"/>
      <c r="B234" s="62"/>
      <c r="C234" s="63"/>
      <c r="D234" s="64"/>
      <c r="E234" s="49"/>
      <c r="F234" s="9"/>
      <c r="G234" s="9"/>
    </row>
    <row r="235" spans="1:7" ht="25.5" customHeight="1">
      <c r="A235" s="61"/>
      <c r="B235" s="62"/>
      <c r="C235" s="63"/>
      <c r="D235" s="64"/>
      <c r="E235" s="49"/>
      <c r="F235" s="9"/>
      <c r="G235" s="9"/>
    </row>
    <row r="236" spans="1:7" ht="25.5" customHeight="1">
      <c r="A236" s="61"/>
      <c r="B236" s="62"/>
      <c r="C236" s="63"/>
      <c r="D236" s="64"/>
      <c r="E236" s="49"/>
      <c r="F236" s="9"/>
      <c r="G236" s="9"/>
    </row>
    <row r="237" spans="1:7" ht="25.5" customHeight="1">
      <c r="A237" s="61"/>
      <c r="B237" s="62"/>
      <c r="C237" s="63"/>
      <c r="D237" s="64"/>
      <c r="E237" s="49"/>
      <c r="F237" s="9"/>
      <c r="G237" s="9"/>
    </row>
    <row r="238" spans="1:7" ht="25.5" customHeight="1">
      <c r="A238" s="61"/>
      <c r="B238" s="62"/>
      <c r="C238" s="63"/>
      <c r="D238" s="64"/>
      <c r="E238" s="49"/>
      <c r="F238" s="9"/>
      <c r="G238" s="9"/>
    </row>
    <row r="239" spans="1:7" ht="25.5" customHeight="1">
      <c r="A239" s="61"/>
      <c r="B239" s="62"/>
      <c r="C239" s="63"/>
      <c r="D239" s="64"/>
      <c r="E239" s="49"/>
      <c r="F239" s="9"/>
      <c r="G239" s="9"/>
    </row>
    <row r="240" spans="1:7" ht="25.5" customHeight="1">
      <c r="A240" s="61"/>
      <c r="B240" s="62"/>
      <c r="C240" s="63"/>
      <c r="D240" s="64"/>
      <c r="E240" s="49"/>
      <c r="F240" s="9"/>
      <c r="G240" s="9"/>
    </row>
    <row r="241" spans="1:7" ht="25.5" customHeight="1">
      <c r="A241" s="61"/>
      <c r="B241" s="62"/>
      <c r="C241" s="63"/>
      <c r="D241" s="64"/>
      <c r="E241" s="49"/>
      <c r="F241" s="9"/>
      <c r="G241" s="9"/>
    </row>
    <row r="242" spans="1:7" ht="25.5" customHeight="1">
      <c r="A242" s="61"/>
      <c r="B242" s="62"/>
      <c r="C242" s="63"/>
      <c r="D242" s="64"/>
      <c r="E242" s="49"/>
      <c r="F242" s="9"/>
      <c r="G242" s="9"/>
    </row>
    <row r="243" spans="1:7" ht="25.5" customHeight="1">
      <c r="A243" s="61"/>
      <c r="B243" s="62"/>
      <c r="C243" s="63"/>
      <c r="D243" s="64"/>
      <c r="E243" s="49"/>
      <c r="F243" s="9"/>
      <c r="G243" s="9"/>
    </row>
    <row r="244" spans="1:7" ht="25.5" customHeight="1">
      <c r="A244" s="61"/>
      <c r="B244" s="62"/>
      <c r="C244" s="63"/>
      <c r="D244" s="64"/>
      <c r="E244" s="49"/>
      <c r="F244" s="9"/>
      <c r="G244" s="9"/>
    </row>
    <row r="245" spans="1:7" ht="25.5" customHeight="1">
      <c r="A245" s="61"/>
      <c r="B245" s="62"/>
      <c r="C245" s="63"/>
      <c r="D245" s="64"/>
      <c r="E245" s="49"/>
      <c r="F245" s="9"/>
      <c r="G245" s="9"/>
    </row>
    <row r="246" spans="1:7" ht="25.5" customHeight="1">
      <c r="A246" s="61"/>
      <c r="B246" s="62"/>
      <c r="C246" s="63"/>
      <c r="D246" s="64"/>
      <c r="E246" s="49"/>
      <c r="F246" s="9"/>
      <c r="G246" s="9"/>
    </row>
    <row r="247" spans="1:7" ht="25.5" customHeight="1">
      <c r="A247" s="61"/>
      <c r="B247" s="62"/>
      <c r="C247" s="63"/>
      <c r="D247" s="64"/>
      <c r="E247" s="49"/>
      <c r="F247" s="9"/>
      <c r="G247" s="9"/>
    </row>
    <row r="248" spans="1:7" ht="25.5" customHeight="1">
      <c r="A248" s="61"/>
      <c r="B248" s="62"/>
      <c r="C248" s="63"/>
      <c r="D248" s="64"/>
      <c r="E248" s="49"/>
      <c r="F248" s="9"/>
      <c r="G248" s="9"/>
    </row>
    <row r="249" spans="1:7" ht="25.5" customHeight="1">
      <c r="A249" s="61"/>
      <c r="B249" s="62"/>
      <c r="C249" s="63"/>
      <c r="D249" s="64"/>
      <c r="E249" s="49"/>
      <c r="F249" s="9"/>
      <c r="G249" s="9"/>
    </row>
    <row r="250" spans="1:7" ht="25.5" customHeight="1">
      <c r="A250" s="61"/>
      <c r="B250" s="62"/>
      <c r="C250" s="63"/>
      <c r="D250" s="64"/>
      <c r="E250" s="49"/>
      <c r="F250" s="9"/>
      <c r="G250" s="9"/>
    </row>
    <row r="251" spans="1:7" ht="25.5" customHeight="1">
      <c r="A251" s="61"/>
      <c r="B251" s="62"/>
      <c r="C251" s="63"/>
      <c r="D251" s="64"/>
      <c r="E251" s="49"/>
      <c r="F251" s="9"/>
      <c r="G251" s="9"/>
    </row>
    <row r="252" spans="1:7" ht="25.5" customHeight="1">
      <c r="A252" s="61"/>
      <c r="B252" s="62"/>
      <c r="C252" s="63"/>
      <c r="D252" s="64"/>
      <c r="E252" s="49"/>
      <c r="F252" s="9"/>
      <c r="G252" s="9"/>
    </row>
    <row r="253" spans="1:7" ht="25.5" customHeight="1">
      <c r="A253" s="61"/>
      <c r="B253" s="62"/>
      <c r="C253" s="63"/>
      <c r="D253" s="64"/>
      <c r="E253" s="49"/>
      <c r="F253" s="9"/>
      <c r="G253" s="9"/>
    </row>
    <row r="254" spans="1:7" ht="25.5" customHeight="1">
      <c r="A254" s="61"/>
      <c r="B254" s="62"/>
      <c r="C254" s="63"/>
      <c r="D254" s="64"/>
      <c r="E254" s="49"/>
      <c r="F254" s="9"/>
      <c r="G254" s="9"/>
    </row>
    <row r="255" spans="1:7" ht="25.5" customHeight="1">
      <c r="A255" s="61"/>
      <c r="B255" s="62"/>
      <c r="C255" s="63"/>
      <c r="D255" s="64"/>
      <c r="E255" s="49"/>
      <c r="F255" s="9"/>
      <c r="G255" s="9"/>
    </row>
    <row r="256" spans="1:7" ht="25.5" customHeight="1">
      <c r="A256" s="61"/>
      <c r="B256" s="62"/>
      <c r="C256" s="63"/>
      <c r="D256" s="64"/>
      <c r="E256" s="49"/>
      <c r="F256" s="9"/>
      <c r="G256" s="9"/>
    </row>
    <row r="257" spans="1:7" ht="25.5" customHeight="1">
      <c r="A257" s="61"/>
      <c r="B257" s="62"/>
      <c r="C257" s="63"/>
      <c r="D257" s="64"/>
      <c r="E257" s="49"/>
      <c r="F257" s="9"/>
      <c r="G257" s="9"/>
    </row>
    <row r="258" spans="1:7" ht="25.5" customHeight="1">
      <c r="A258" s="61"/>
      <c r="B258" s="62"/>
      <c r="C258" s="63"/>
      <c r="D258" s="64"/>
      <c r="E258" s="49"/>
      <c r="F258" s="9"/>
      <c r="G258" s="9"/>
    </row>
    <row r="259" spans="1:7" ht="25.5" customHeight="1">
      <c r="A259" s="61"/>
      <c r="B259" s="62"/>
      <c r="C259" s="63"/>
      <c r="D259" s="64"/>
      <c r="E259" s="49"/>
      <c r="F259" s="9"/>
      <c r="G259" s="9"/>
    </row>
    <row r="260" spans="1:7" ht="25.5" customHeight="1">
      <c r="A260" s="61"/>
      <c r="B260" s="62"/>
      <c r="C260" s="63"/>
      <c r="D260" s="64"/>
      <c r="E260" s="49"/>
      <c r="F260" s="9"/>
      <c r="G260" s="9"/>
    </row>
    <row r="261" spans="1:7" ht="25.5" customHeight="1">
      <c r="A261" s="61"/>
      <c r="B261" s="62"/>
      <c r="C261" s="63"/>
      <c r="D261" s="64"/>
      <c r="E261" s="49"/>
      <c r="F261" s="9"/>
      <c r="G261" s="9"/>
    </row>
    <row r="262" spans="1:7" ht="25.5" customHeight="1">
      <c r="A262" s="61"/>
      <c r="B262" s="62"/>
      <c r="C262" s="63"/>
      <c r="D262" s="64"/>
      <c r="E262" s="49"/>
      <c r="F262" s="9"/>
      <c r="G262" s="9"/>
    </row>
    <row r="263" spans="1:7" ht="25.5" customHeight="1">
      <c r="A263" s="61"/>
      <c r="B263" s="62"/>
      <c r="C263" s="63"/>
      <c r="D263" s="64"/>
      <c r="E263" s="49"/>
      <c r="F263" s="9"/>
      <c r="G263" s="9"/>
    </row>
    <row r="264" spans="1:7" ht="25.5" customHeight="1">
      <c r="A264" s="61"/>
      <c r="B264" s="62"/>
      <c r="C264" s="63"/>
      <c r="D264" s="64"/>
      <c r="E264" s="49"/>
      <c r="F264" s="9"/>
      <c r="G264" s="9"/>
    </row>
    <row r="265" spans="1:7" ht="25.5" customHeight="1">
      <c r="A265" s="61"/>
      <c r="B265" s="62"/>
      <c r="C265" s="63"/>
      <c r="D265" s="64"/>
      <c r="E265" s="49"/>
      <c r="F265" s="9"/>
      <c r="G265" s="9"/>
    </row>
    <row r="266" spans="1:7" ht="25.5" customHeight="1">
      <c r="A266" s="61"/>
      <c r="B266" s="62"/>
      <c r="C266" s="63"/>
      <c r="D266" s="64"/>
      <c r="E266" s="49"/>
      <c r="F266" s="9"/>
      <c r="G266" s="9"/>
    </row>
    <row r="267" spans="1:7" ht="25.5" customHeight="1">
      <c r="A267" s="61"/>
      <c r="B267" s="62"/>
      <c r="C267" s="63"/>
      <c r="D267" s="64"/>
      <c r="E267" s="49"/>
      <c r="F267" s="9"/>
      <c r="G267" s="9"/>
    </row>
    <row r="268" spans="1:7" ht="25.5" customHeight="1">
      <c r="A268" s="61"/>
      <c r="B268" s="62"/>
      <c r="C268" s="63"/>
      <c r="D268" s="64"/>
      <c r="E268" s="49"/>
      <c r="F268" s="9"/>
      <c r="G268" s="9"/>
    </row>
    <row r="269" spans="1:7" ht="25.5" customHeight="1">
      <c r="A269" s="61"/>
      <c r="B269" s="62"/>
      <c r="C269" s="63"/>
      <c r="D269" s="64"/>
      <c r="E269" s="49"/>
      <c r="F269" s="9"/>
      <c r="G269" s="9"/>
    </row>
    <row r="270" spans="1:7" ht="25.5" customHeight="1">
      <c r="A270" s="61"/>
      <c r="B270" s="62"/>
      <c r="C270" s="63"/>
      <c r="D270" s="64"/>
      <c r="E270" s="49"/>
      <c r="F270" s="9"/>
      <c r="G270" s="9"/>
    </row>
    <row r="271" spans="1:7" ht="25.5" customHeight="1">
      <c r="A271" s="61"/>
      <c r="B271" s="62"/>
      <c r="C271" s="63"/>
      <c r="D271" s="64"/>
      <c r="E271" s="49"/>
      <c r="F271" s="9"/>
      <c r="G271" s="9"/>
    </row>
    <row r="272" spans="1:7" ht="25.5" customHeight="1">
      <c r="A272" s="61"/>
      <c r="B272" s="62"/>
      <c r="C272" s="63"/>
      <c r="D272" s="64"/>
      <c r="E272" s="49"/>
      <c r="F272" s="9"/>
      <c r="G272" s="9"/>
    </row>
    <row r="273" spans="1:7" ht="25.5" customHeight="1">
      <c r="A273" s="61"/>
      <c r="B273" s="62"/>
      <c r="C273" s="63"/>
      <c r="D273" s="64"/>
      <c r="E273" s="49"/>
      <c r="F273" s="9"/>
      <c r="G273" s="9"/>
    </row>
    <row r="274" spans="1:7" ht="25.5" customHeight="1">
      <c r="A274" s="61"/>
      <c r="B274" s="62"/>
      <c r="C274" s="63"/>
      <c r="D274" s="64"/>
      <c r="E274" s="49"/>
      <c r="F274" s="9"/>
      <c r="G274" s="9"/>
    </row>
    <row r="275" spans="1:7" ht="25.5" customHeight="1">
      <c r="A275" s="61"/>
      <c r="B275" s="62"/>
      <c r="C275" s="63"/>
      <c r="D275" s="64"/>
      <c r="E275" s="49"/>
      <c r="F275" s="9"/>
      <c r="G275" s="9"/>
    </row>
    <row r="276" spans="1:7" ht="25.5" customHeight="1">
      <c r="A276" s="61"/>
      <c r="B276" s="62"/>
      <c r="C276" s="63"/>
      <c r="D276" s="64"/>
      <c r="E276" s="49"/>
      <c r="F276" s="9"/>
      <c r="G276" s="9"/>
    </row>
  </sheetData>
  <sheetProtection password="E16C" sheet="1" objects="1" scenarios="1"/>
  <mergeCells count="437">
    <mergeCell ref="C263:D263"/>
    <mergeCell ref="C261:D261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56:D256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25:H25"/>
    <mergeCell ref="A27:H27"/>
    <mergeCell ref="C75:D76"/>
    <mergeCell ref="A75:B76"/>
    <mergeCell ref="A77:B77"/>
    <mergeCell ref="A78:B78"/>
    <mergeCell ref="C77:D77"/>
    <mergeCell ref="C78:D78"/>
    <mergeCell ref="C31:H31"/>
    <mergeCell ref="C33:H33"/>
    <mergeCell ref="C43:H43"/>
    <mergeCell ref="C45:H45"/>
    <mergeCell ref="C47:H47"/>
    <mergeCell ref="C41:D41"/>
    <mergeCell ref="A43:B43"/>
    <mergeCell ref="A45:B45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C3:D3"/>
    <mergeCell ref="A21:B21"/>
    <mergeCell ref="C19:H19"/>
    <mergeCell ref="A3:B3"/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</mergeCells>
  <phoneticPr fontId="0" type="noConversion"/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AND(OR(LEN(B11)=10,LEN(B11)=12),ISNUMBER(VALUE(B11)))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ageMargins left="0.75" right="0.75" top="1" bottom="1" header="0.5" footer="0.5"/>
  <pageSetup paperSize="9" orientation="landscape" r:id="rId1"/>
  <headerFooter alignWithMargins="0"/>
  <rowBreaks count="3" manualBreakCount="3">
    <brk id="28" max="16383" man="1"/>
    <brk id="4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>
      <selection sqref="A1:I1"/>
    </sheetView>
  </sheetViews>
  <sheetFormatPr defaultRowHeight="12.75"/>
  <cols>
    <col min="1" max="8" width="16.5703125" style="1" customWidth="1"/>
    <col min="9" max="9" width="14.7109375" style="1" hidden="1" customWidth="1"/>
    <col min="10" max="10" width="15.140625" style="1" hidden="1" customWidth="1"/>
    <col min="11" max="16384" width="9.140625" style="1"/>
  </cols>
  <sheetData>
    <row r="1" spans="1:9" s="39" customFormat="1" ht="20.100000000000001" customHeight="1">
      <c r="A1" s="50" t="s">
        <v>2473</v>
      </c>
      <c r="B1" s="51"/>
      <c r="C1" s="51"/>
      <c r="D1" s="51"/>
      <c r="E1" s="51"/>
      <c r="F1" s="51"/>
      <c r="G1" s="51"/>
      <c r="H1" s="51"/>
      <c r="I1" s="51"/>
    </row>
    <row r="2" spans="1:9">
      <c r="G2" s="10" t="s">
        <v>2397</v>
      </c>
      <c r="H2" s="11">
        <f ca="1"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9" s="26" customFormat="1" ht="12.75" customHeight="1">
      <c r="A3" s="52" t="s">
        <v>2486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1:9">
      <c r="B4" s="3"/>
      <c r="C4" s="4"/>
      <c r="D4" s="2"/>
      <c r="E4" s="5"/>
      <c r="F4" s="5"/>
      <c r="G4" s="2"/>
      <c r="H4" s="2"/>
    </row>
    <row r="5" spans="1:9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1:9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2" t="s">
        <v>2479</v>
      </c>
      <c r="B7" s="54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1:9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2480</v>
      </c>
      <c r="B9" s="54"/>
      <c r="C9" s="67"/>
      <c r="D9" s="67"/>
      <c r="E9" s="67"/>
      <c r="F9" s="67"/>
      <c r="G9" s="67"/>
      <c r="H9" s="67"/>
      <c r="I9" s="40"/>
    </row>
    <row r="10" spans="1:9" s="26" customFormat="1" ht="12">
      <c r="B10" s="27"/>
      <c r="C10" s="28"/>
      <c r="D10" s="28"/>
      <c r="E10" s="28"/>
      <c r="F10" s="28"/>
      <c r="G10" s="28"/>
      <c r="H10" s="28"/>
    </row>
    <row r="11" spans="1:9" s="26" customFormat="1" ht="25.5" customHeight="1">
      <c r="A11" s="52" t="s">
        <v>2425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1:9" s="26" customFormat="1" ht="12">
      <c r="B12" s="27"/>
      <c r="C12" s="31"/>
      <c r="D12" s="31"/>
      <c r="E12" s="32"/>
      <c r="F12" s="33"/>
      <c r="G12" s="34"/>
      <c r="H12" s="33"/>
    </row>
    <row r="13" spans="1:9" s="26" customFormat="1" ht="37.700000000000003" customHeight="1">
      <c r="A13" s="52" t="s">
        <v>2426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1:9" s="26" customFormat="1" ht="12">
      <c r="B14" s="27"/>
      <c r="C14" s="31"/>
      <c r="D14" s="31"/>
      <c r="E14" s="32"/>
      <c r="F14" s="33"/>
      <c r="G14" s="34"/>
      <c r="H14" s="33"/>
    </row>
    <row r="15" spans="1:9" s="26" customFormat="1" ht="37.700000000000003" customHeight="1">
      <c r="A15" s="52" t="s">
        <v>2428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1:9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2" t="s">
        <v>2481</v>
      </c>
      <c r="B17" s="54"/>
      <c r="C17" s="67"/>
      <c r="D17" s="67"/>
      <c r="E17" s="67"/>
      <c r="F17" s="67"/>
      <c r="G17" s="67"/>
      <c r="H17" s="67"/>
      <c r="I17" s="42"/>
    </row>
    <row r="18" spans="1:9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2" t="s">
        <v>2482</v>
      </c>
      <c r="B19" s="54"/>
      <c r="C19" s="67"/>
      <c r="D19" s="67"/>
      <c r="E19" s="67"/>
      <c r="F19" s="67"/>
      <c r="G19" s="67"/>
      <c r="H19" s="67"/>
      <c r="I19" s="42"/>
    </row>
    <row r="20" spans="1:9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700000000000003" customHeight="1">
      <c r="A21" s="52" t="s">
        <v>2433</v>
      </c>
      <c r="B21" s="54"/>
      <c r="C21" s="67"/>
      <c r="D21" s="67"/>
      <c r="E21" s="67"/>
      <c r="F21" s="67"/>
      <c r="G21" s="67"/>
      <c r="H21" s="67"/>
      <c r="I21" s="42"/>
    </row>
    <row r="22" spans="1:9" s="26" customFormat="1" ht="12">
      <c r="B22" s="27"/>
      <c r="C22" s="28"/>
      <c r="D22" s="28"/>
      <c r="E22" s="28"/>
      <c r="F22" s="28"/>
      <c r="G22" s="28"/>
      <c r="H22" s="28"/>
    </row>
    <row r="23" spans="1:9" s="26" customFormat="1" ht="25.5" customHeight="1">
      <c r="A23" s="56" t="s">
        <v>2483</v>
      </c>
      <c r="B23" s="57"/>
      <c r="C23" s="57"/>
      <c r="D23" s="57"/>
      <c r="E23" s="57"/>
      <c r="F23" s="57"/>
      <c r="G23" s="57"/>
      <c r="H23" s="57"/>
    </row>
    <row r="24" spans="1:9" s="26" customFormat="1" ht="12">
      <c r="B24" s="27"/>
      <c r="C24" s="28"/>
      <c r="D24" s="28"/>
      <c r="E24" s="28"/>
      <c r="F24" s="28"/>
      <c r="G24" s="28"/>
      <c r="H24" s="28"/>
    </row>
    <row r="25" spans="1:9" s="26" customFormat="1" ht="12">
      <c r="A25" s="56" t="s">
        <v>2484</v>
      </c>
      <c r="B25" s="57"/>
      <c r="C25" s="57"/>
      <c r="D25" s="57"/>
      <c r="E25" s="57"/>
      <c r="F25" s="57"/>
      <c r="G25" s="57"/>
      <c r="H25" s="57"/>
    </row>
    <row r="26" spans="1:9" s="26" customFormat="1" ht="12">
      <c r="B26" s="27"/>
      <c r="C26" s="28"/>
      <c r="D26" s="28"/>
      <c r="E26" s="28"/>
      <c r="F26" s="28"/>
      <c r="G26" s="28"/>
      <c r="H26" s="28"/>
    </row>
    <row r="27" spans="1:9" s="26" customFormat="1" ht="25.5" customHeight="1">
      <c r="A27" s="56" t="s">
        <v>2485</v>
      </c>
      <c r="B27" s="57"/>
      <c r="C27" s="57"/>
      <c r="D27" s="57"/>
      <c r="E27" s="57"/>
      <c r="F27" s="57"/>
      <c r="G27" s="57"/>
      <c r="H27" s="57"/>
    </row>
    <row r="28" spans="1:9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  <c r="I29" s="43" t="s">
        <v>2461</v>
      </c>
    </row>
    <row r="30" spans="1:9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2" t="s">
        <v>2479</v>
      </c>
      <c r="B31" s="54"/>
      <c r="C31" s="67" t="str">
        <f>IF($I30=1,IF(LEN(Форма!C31)&gt;0,IF(COUNTIF(EconomicSubjectsNames,Форма!C31)&gt;1,"Совпадающее название",""),"не введено"),"")</f>
        <v/>
      </c>
      <c r="D31" s="67"/>
      <c r="E31" s="67"/>
      <c r="F31" s="67"/>
      <c r="G31" s="67"/>
      <c r="H31" s="67"/>
      <c r="I31" s="42"/>
    </row>
    <row r="32" spans="1:9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2" t="s">
        <v>2480</v>
      </c>
      <c r="B33" s="54"/>
      <c r="C33" s="67"/>
      <c r="D33" s="67"/>
      <c r="E33" s="67"/>
      <c r="F33" s="67"/>
      <c r="G33" s="67"/>
      <c r="H33" s="67"/>
      <c r="I33" s="42"/>
    </row>
    <row r="34" spans="1:9" s="26" customFormat="1" ht="12">
      <c r="B34" s="27"/>
      <c r="C34" s="28"/>
      <c r="D34" s="28"/>
      <c r="E34" s="28"/>
      <c r="F34" s="28"/>
      <c r="G34" s="28"/>
      <c r="H34" s="28"/>
    </row>
    <row r="35" spans="1:9" s="26" customFormat="1" ht="25.5" customHeight="1">
      <c r="A35" s="52" t="s">
        <v>2427</v>
      </c>
      <c r="B35" s="54"/>
      <c r="C35" s="41" t="str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D35" s="31"/>
      <c r="E35" s="32"/>
      <c r="F35" s="33"/>
      <c r="G35" s="34"/>
      <c r="H35" s="33"/>
    </row>
    <row r="36" spans="1:9" s="26" customFormat="1" ht="12">
      <c r="B36" s="27"/>
      <c r="C36" s="31"/>
      <c r="D36" s="31"/>
      <c r="E36" s="32"/>
      <c r="F36" s="33"/>
      <c r="G36" s="34"/>
      <c r="H36" s="33"/>
    </row>
    <row r="37" spans="1:9" s="26" customFormat="1" ht="37.700000000000003" customHeight="1">
      <c r="A37" s="52" t="s">
        <v>2426</v>
      </c>
      <c r="B37" s="54"/>
      <c r="C37" s="41" t="str">
        <f>IF($I30=1,IF(COUNTIF(PropertyForm,Форма!C37)&gt;0,"","неверное значение"),"")</f>
        <v/>
      </c>
      <c r="D37" s="31"/>
      <c r="E37" s="32"/>
      <c r="F37" s="33"/>
      <c r="G37" s="34"/>
      <c r="H37" s="33"/>
    </row>
    <row r="38" spans="1:9" s="26" customFormat="1" ht="12">
      <c r="B38" s="27"/>
      <c r="C38" s="31"/>
      <c r="D38" s="31"/>
      <c r="E38" s="32"/>
      <c r="F38" s="33"/>
      <c r="G38" s="34"/>
      <c r="H38" s="33"/>
    </row>
    <row r="39" spans="1:9" s="26" customFormat="1" ht="37.700000000000003" customHeight="1">
      <c r="A39" s="52" t="s">
        <v>2428</v>
      </c>
      <c r="B39" s="54"/>
      <c r="C39" s="41" t="str">
        <f ca="1">IF($I30=1,IF(OPF_UpperHS_RangeName="","неверное значение",IF(COUNTIF(INDIRECT(OPF_UpperHS_RangeName),Форма!C39)&gt;0,"","неверное значение")),"")</f>
        <v/>
      </c>
      <c r="D39" s="31"/>
      <c r="E39" s="32"/>
      <c r="F39" s="33"/>
      <c r="G39" s="34"/>
      <c r="H39" s="33"/>
    </row>
    <row r="40" spans="1:9" s="26" customFormat="1" ht="12">
      <c r="B40" s="27"/>
      <c r="C40" s="33"/>
      <c r="D40" s="28"/>
      <c r="E40" s="33"/>
      <c r="F40" s="33"/>
      <c r="G40" s="33"/>
      <c r="H40" s="33"/>
    </row>
    <row r="41" spans="1:9" s="26" customFormat="1" ht="37.700000000000003" customHeight="1">
      <c r="A41" s="52" t="s">
        <v>2429</v>
      </c>
      <c r="B41" s="54"/>
      <c r="C41" s="67" t="str">
        <f>IF($I30=1,IF(AND(COUNTIF(RFSubjects,Форма!C41)&gt;0,LEFT(Форма!C41,1)=" "),"","неверное значение"),"")</f>
        <v/>
      </c>
      <c r="D41" s="67"/>
      <c r="E41" s="33"/>
      <c r="F41" s="33"/>
      <c r="G41" s="33"/>
      <c r="H41" s="33"/>
    </row>
    <row r="42" spans="1:9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2" t="s">
        <v>2481</v>
      </c>
      <c r="B43" s="54"/>
      <c r="C43" s="67"/>
      <c r="D43" s="67"/>
      <c r="E43" s="67"/>
      <c r="F43" s="67"/>
      <c r="G43" s="67"/>
      <c r="H43" s="67"/>
      <c r="I43" s="42"/>
    </row>
    <row r="44" spans="1:9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2" t="s">
        <v>2482</v>
      </c>
      <c r="B45" s="54"/>
      <c r="C45" s="67"/>
      <c r="D45" s="67"/>
      <c r="E45" s="67"/>
      <c r="F45" s="67"/>
      <c r="G45" s="67"/>
      <c r="H45" s="67"/>
      <c r="I45" s="42"/>
    </row>
    <row r="46" spans="1:9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700000000000003" customHeight="1">
      <c r="A47" s="52" t="s">
        <v>2433</v>
      </c>
      <c r="B47" s="54"/>
      <c r="C47" s="67"/>
      <c r="D47" s="67"/>
      <c r="E47" s="67"/>
      <c r="F47" s="67"/>
      <c r="G47" s="67"/>
      <c r="H47" s="67"/>
      <c r="I47" s="42"/>
    </row>
    <row r="48" spans="1:9">
      <c r="B48" s="3"/>
      <c r="C48" s="5"/>
      <c r="D48" s="5"/>
      <c r="E48" s="5"/>
      <c r="F48" s="5"/>
      <c r="G48" s="5"/>
      <c r="H48" s="5"/>
    </row>
    <row r="49" spans="1:9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1:9">
      <c r="B50" s="3"/>
      <c r="C50" s="5"/>
      <c r="D50" s="5"/>
      <c r="E50" s="5"/>
      <c r="F50" s="5"/>
      <c r="G50" s="5"/>
      <c r="H50" s="5"/>
    </row>
    <row r="51" spans="1:9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  <c r="I51" s="7" t="s">
        <v>2435</v>
      </c>
    </row>
    <row r="52" spans="1:9" ht="60" customHeight="1">
      <c r="A52" s="23" t="str">
        <f>IF($I52=1,IF(LEN(Форма!A52)&gt;0,IF(COUNTIF(EconomicSubjectsNames,Форма!A52)&gt;1,"Совпадающее название",""),"ошибка"),"")</f>
        <v/>
      </c>
      <c r="B52" s="24" t="str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2" s="25"/>
      <c r="D52" s="23" t="str">
        <f>IF($I52=1,IF(COUNTIF(PropertyForm,Форма!D52)&gt;0,"","ошибка"),"")</f>
        <v/>
      </c>
      <c r="E52" s="23" t="str">
        <f ca="1">IF($I52=1,IF(EconomicSubjects!E4="","ошибка",IF(COUNTIF(INDIRECT(EconomicSubjects!E4),Форма!E52)&gt;0,"","ошибка")),"")</f>
        <v/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 t="str">
        <f>IF($I53=1,IF(LEN(Форма!A53)&gt;0,IF(COUNTIF(EconomicSubjectsNames,Форма!A53)&gt;1,"Совпадающее название",""),"ошибка"),"")</f>
        <v/>
      </c>
      <c r="B53" s="24" t="str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3" s="25"/>
      <c r="D53" s="23" t="str">
        <f>IF($I53=1,IF(COUNTIF(PropertyForm,Форма!D53)&gt;0,"","ошибка"),"")</f>
        <v/>
      </c>
      <c r="E53" s="23" t="str">
        <f ca="1">IF($I53=1,IF(EconomicSubjects!E5="","ошибка",IF(COUNTIF(INDIRECT(EconomicSubjects!E5),Форма!E53)&gt;0,"","ошибка")),"")</f>
        <v/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 t="str">
        <f>IF($I54=1,IF(LEN(Форма!A54)&gt;0,IF(COUNTIF(EconomicSubjectsNames,Форма!A54)&gt;1,"Совпадающее название",""),"ошибка"),"")</f>
        <v/>
      </c>
      <c r="B54" s="24" t="str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4" s="25"/>
      <c r="D54" s="23" t="str">
        <f>IF($I54=1,IF(COUNTIF(PropertyForm,Форма!D54)&gt;0,"","ошибка"),"")</f>
        <v/>
      </c>
      <c r="E54" s="23" t="str">
        <f ca="1">IF($I54=1,IF(EconomicSubjects!E6="","ошибка",IF(COUNTIF(INDIRECT(EconomicSubjects!E6),Форма!E54)&gt;0,"","ошибка")),"")</f>
        <v/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 t="str">
        <f>IF($I55=1,IF(LEN(Форма!A55)&gt;0,IF(COUNTIF(EconomicSubjectsNames,Форма!A55)&gt;1,"Совпадающее название",""),"ошибка"),"")</f>
        <v/>
      </c>
      <c r="B55" s="24" t="str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5" s="25"/>
      <c r="D55" s="23" t="str">
        <f>IF($I55=1,IF(COUNTIF(PropertyForm,Форма!D55)&gt;0,"","ошибка"),"")</f>
        <v/>
      </c>
      <c r="E55" s="23" t="str">
        <f ca="1">IF($I55=1,IF(EconomicSubjects!E7="","ошибка",IF(COUNTIF(INDIRECT(EconomicSubjects!E7),Форма!E55)&gt;0,"","ошибка")),"")</f>
        <v/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 t="str">
        <f>IF($I56=1,IF(LEN(Форма!A56)&gt;0,IF(COUNTIF(EconomicSubjectsNames,Форма!A56)&gt;1,"Совпадающее название",""),"ошибка"),"")</f>
        <v/>
      </c>
      <c r="B56" s="24" t="str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6" s="25"/>
      <c r="D56" s="23" t="str">
        <f>IF($I56=1,IF(COUNTIF(PropertyForm,Форма!D56)&gt;0,"","ошибка"),"")</f>
        <v/>
      </c>
      <c r="E56" s="23" t="str">
        <f ca="1">IF($I56=1,IF(EconomicSubjects!E8="","ошибка",IF(COUNTIF(INDIRECT(EconomicSubjects!E8),Форма!E56)&gt;0,"","ошибка")),"")</f>
        <v/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 t="str">
        <f>IF($I57=1,IF(LEN(Форма!A57)&gt;0,IF(COUNTIF(EconomicSubjectsNames,Форма!A57)&gt;1,"Совпадающее название",""),"ошибка"),"")</f>
        <v/>
      </c>
      <c r="B57" s="24" t="str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7" s="25"/>
      <c r="D57" s="23" t="str">
        <f>IF($I57=1,IF(COUNTIF(PropertyForm,Форма!D57)&gt;0,"","ошибка"),"")</f>
        <v/>
      </c>
      <c r="E57" s="23" t="str">
        <f ca="1">IF($I57=1,IF(EconomicSubjects!E9="","ошибка",IF(COUNTIF(INDIRECT(EconomicSubjects!E9),Форма!E57)&gt;0,"","ошибка")),"")</f>
        <v/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 t="str">
        <f>IF($I58=1,IF(LEN(Форма!A58)&gt;0,IF(COUNTIF(EconomicSubjectsNames,Форма!A58)&gt;1,"Совпадающее название",""),"ошибка"),"")</f>
        <v/>
      </c>
      <c r="B58" s="24" t="str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8" s="25"/>
      <c r="D58" s="23" t="str">
        <f>IF($I58=1,IF(COUNTIF(PropertyForm,Форма!D58)&gt;0,"","ошибка"),"")</f>
        <v/>
      </c>
      <c r="E58" s="23" t="str">
        <f ca="1">IF($I58=1,IF(EconomicSubjects!E10="","ошибка",IF(COUNTIF(INDIRECT(EconomicSubjects!E10),Форма!E58)&gt;0,"","ошибка")),"")</f>
        <v/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 t="str">
        <f>IF($I59=1,IF(LEN(Форма!A59)&gt;0,IF(COUNTIF(EconomicSubjectsNames,Форма!A59)&gt;1,"Совпадающее название",""),"ошибка"),"")</f>
        <v/>
      </c>
      <c r="B59" s="24" t="str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9" s="25"/>
      <c r="D59" s="23" t="str">
        <f>IF($I59=1,IF(COUNTIF(PropertyForm,Форма!D59)&gt;0,"","ошибка"),"")</f>
        <v/>
      </c>
      <c r="E59" s="23" t="str">
        <f ca="1">IF($I59=1,IF(EconomicSubjects!E11="","ошибка",IF(COUNTIF(INDIRECT(EconomicSubjects!E11),Форма!E59)&gt;0,"","ошибка")),"")</f>
        <v/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 t="str">
        <f>IF($I60=1,IF(LEN(Форма!A60)&gt;0,IF(COUNTIF(EconomicSubjectsNames,Форма!A60)&gt;1,"Совпадающее название",""),"ошибка"),"")</f>
        <v/>
      </c>
      <c r="B60" s="24" t="str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0" s="25"/>
      <c r="D60" s="23" t="str">
        <f>IF($I60=1,IF(COUNTIF(PropertyForm,Форма!D60)&gt;0,"","ошибка"),"")</f>
        <v/>
      </c>
      <c r="E60" s="23" t="str">
        <f ca="1">IF($I60=1,IF(EconomicSubjects!E12="","ошибка",IF(COUNTIF(INDIRECT(EconomicSubjects!E12),Форма!E60)&gt;0,"","ошибка")),"")</f>
        <v/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 t="str">
        <f>IF($I61=1,IF(LEN(Форма!A61)&gt;0,IF(COUNTIF(EconomicSubjectsNames,Форма!A61)&gt;1,"Совпадающее название",""),"ошибка"),"")</f>
        <v/>
      </c>
      <c r="B61" s="24" t="str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1" s="25"/>
      <c r="D61" s="23" t="str">
        <f>IF($I61=1,IF(COUNTIF(PropertyForm,Форма!D61)&gt;0,"","ошибка"),"")</f>
        <v/>
      </c>
      <c r="E61" s="23" t="str">
        <f ca="1">IF($I61=1,IF(EconomicSubjects!E13="","ошибка",IF(COUNTIF(INDIRECT(EconomicSubjects!E13),Форма!E61)&gt;0,"","ошибка")),"")</f>
        <v/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 t="str">
        <f>IF($I62=1,IF(LEN(Форма!A62)&gt;0,IF(COUNTIF(EconomicSubjectsNames,Форма!A62)&gt;1,"Совпадающее название",""),"ошибка"),"")</f>
        <v/>
      </c>
      <c r="B62" s="24" t="str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2" s="25"/>
      <c r="D62" s="23" t="str">
        <f>IF($I62=1,IF(COUNTIF(PropertyForm,Форма!D62)&gt;0,"","ошибка"),"")</f>
        <v/>
      </c>
      <c r="E62" s="23" t="str">
        <f ca="1">IF($I62=1,IF(EconomicSubjects!E14="","ошибка",IF(COUNTIF(INDIRECT(EconomicSubjects!E14),Форма!E62)&gt;0,"","ошибка")),"")</f>
        <v/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 t="str">
        <f>IF($I63=1,IF(LEN(Форма!A63)&gt;0,IF(COUNTIF(EconomicSubjectsNames,Форма!A63)&gt;1,"Совпадающее название",""),"ошибка"),"")</f>
        <v/>
      </c>
      <c r="B63" s="24" t="str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3" s="25"/>
      <c r="D63" s="23" t="str">
        <f>IF($I63=1,IF(COUNTIF(PropertyForm,Форма!D63)&gt;0,"","ошибка"),"")</f>
        <v/>
      </c>
      <c r="E63" s="23" t="str">
        <f ca="1">IF($I63=1,IF(EconomicSubjects!E15="","ошибка",IF(COUNTIF(INDIRECT(EconomicSubjects!E15),Форма!E63)&gt;0,"","ошибка")),"")</f>
        <v/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 t="str">
        <f>IF($I64=1,IF(LEN(Форма!A64)&gt;0,IF(COUNTIF(EconomicSubjectsNames,Форма!A64)&gt;1,"Совпадающее название",""),"ошибка"),"")</f>
        <v/>
      </c>
      <c r="B64" s="24" t="str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4" s="25"/>
      <c r="D64" s="23" t="str">
        <f>IF($I64=1,IF(COUNTIF(PropertyForm,Форма!D64)&gt;0,"","ошибка"),"")</f>
        <v/>
      </c>
      <c r="E64" s="23" t="str">
        <f ca="1">IF($I64=1,IF(EconomicSubjects!E16="","ошибка",IF(COUNTIF(INDIRECT(EconomicSubjects!E16),Форма!E64)&gt;0,"","ошибка")),"")</f>
        <v/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10" ht="60" customHeight="1">
      <c r="A65" s="23" t="str">
        <f>IF($I65=1,IF(LEN(Форма!A65)&gt;0,IF(COUNTIF(EconomicSubjectsNames,Форма!A65)&gt;1,"Совпадающее название",""),"ошибка"),"")</f>
        <v/>
      </c>
      <c r="B65" s="24" t="str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5" s="25"/>
      <c r="D65" s="23" t="str">
        <f>IF($I65=1,IF(COUNTIF(PropertyForm,Форма!D65)&gt;0,"","ошибка"),"")</f>
        <v/>
      </c>
      <c r="E65" s="23" t="str">
        <f ca="1">IF($I65=1,IF(EconomicSubjects!E17="","ошибка",IF(COUNTIF(INDIRECT(EconomicSubjects!E17),Форма!E65)&gt;0,"","ошибка")),"")</f>
        <v/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10" ht="60" customHeight="1">
      <c r="A66" s="23" t="str">
        <f>IF($I66=1,IF(LEN(Форма!A66)&gt;0,IF(COUNTIF(EconomicSubjectsNames,Форма!A66)&gt;1,"Совпадающее название",""),"ошибка"),"")</f>
        <v/>
      </c>
      <c r="B66" s="24" t="str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6" s="25"/>
      <c r="D66" s="23" t="str">
        <f>IF($I66=1,IF(COUNTIF(PropertyForm,Форма!D66)&gt;0,"","ошибка"),"")</f>
        <v/>
      </c>
      <c r="E66" s="23" t="str">
        <f ca="1">IF($I66=1,IF(EconomicSubjects!E18="","ошибка",IF(COUNTIF(INDIRECT(EconomicSubjects!E18),Форма!E66)&gt;0,"","ошибка")),"")</f>
        <v/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10" ht="60" customHeight="1">
      <c r="A67" s="23" t="str">
        <f>IF($I67=1,IF(LEN(Форма!A67)&gt;0,IF(COUNTIF(EconomicSubjectsNames,Форма!A67)&gt;1,"Совпадающее название",""),"ошибка"),"")</f>
        <v/>
      </c>
      <c r="B67" s="24" t="str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7" s="25"/>
      <c r="D67" s="23" t="str">
        <f>IF($I67=1,IF(COUNTIF(PropertyForm,Форма!D67)&gt;0,"","ошибка"),"")</f>
        <v/>
      </c>
      <c r="E67" s="23" t="str">
        <f ca="1">IF($I67=1,IF(EconomicSubjects!E19="","ошибка",IF(COUNTIF(INDIRECT(EconomicSubjects!E19),Форма!E67)&gt;0,"","ошибка")),"")</f>
        <v/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10" ht="60" customHeight="1">
      <c r="A68" s="23" t="str">
        <f>IF($I68=1,IF(LEN(Форма!A68)&gt;0,IF(COUNTIF(EconomicSubjectsNames,Форма!A68)&gt;1,"Совпадающее название",""),"ошибка"),"")</f>
        <v/>
      </c>
      <c r="B68" s="24" t="str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8" s="25"/>
      <c r="D68" s="23" t="str">
        <f>IF($I68=1,IF(COUNTIF(PropertyForm,Форма!D68)&gt;0,"","ошибка"),"")</f>
        <v/>
      </c>
      <c r="E68" s="23" t="str">
        <f ca="1">IF($I68=1,IF(EconomicSubjects!E20="","ошибка",IF(COUNTIF(INDIRECT(EconomicSubjects!E20),Форма!E68)&gt;0,"","ошибка")),"")</f>
        <v/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10" ht="60" customHeight="1">
      <c r="A69" s="23" t="str">
        <f>IF($I69=1,IF(LEN(Форма!A69)&gt;0,IF(COUNTIF(EconomicSubjectsNames,Форма!A69)&gt;1,"Совпадающее название",""),"ошибка"),"")</f>
        <v/>
      </c>
      <c r="B69" s="24" t="str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9" s="25"/>
      <c r="D69" s="23" t="str">
        <f>IF($I69=1,IF(COUNTIF(PropertyForm,Форма!D69)&gt;0,"","ошибка"),"")</f>
        <v/>
      </c>
      <c r="E69" s="23" t="str">
        <f ca="1">IF($I69=1,IF(EconomicSubjects!E21="","ошибка",IF(COUNTIF(INDIRECT(EconomicSubjects!E21),Форма!E69)&gt;0,"","ошибка")),"")</f>
        <v/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10" ht="60" customHeight="1">
      <c r="A70" s="23" t="str">
        <f>IF($I70=1,IF(LEN(Форма!A70)&gt;0,IF(COUNTIF(EconomicSubjectsNames,Форма!A70)&gt;1,"Совпадающее название",""),"ошибка"),"")</f>
        <v/>
      </c>
      <c r="B70" s="24" t="str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0" s="25"/>
      <c r="D70" s="23" t="str">
        <f>IF($I70=1,IF(COUNTIF(PropertyForm,Форма!D70)&gt;0,"","ошибка"),"")</f>
        <v/>
      </c>
      <c r="E70" s="23" t="str">
        <f ca="1">IF($I70=1,IF(EconomicSubjects!E22="","ошибка",IF(COUNTIF(INDIRECT(EconomicSubjects!E22),Форма!E70)&gt;0,"","ошибка")),"")</f>
        <v/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10" ht="60" customHeight="1">
      <c r="A71" s="23" t="str">
        <f>IF($I71=1,IF(LEN(Форма!A71)&gt;0,IF(COUNTIF(EconomicSubjectsNames,Форма!A71)&gt;1,"Совпадающее название",""),"ошибка"),"")</f>
        <v/>
      </c>
      <c r="B71" s="24" t="str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1" s="25"/>
      <c r="D71" s="23" t="str">
        <f>IF($I71=1,IF(COUNTIF(PropertyForm,Форма!D71)&gt;0,"","ошибка"),"")</f>
        <v/>
      </c>
      <c r="E71" s="23" t="str">
        <f ca="1">IF($I71=1,IF(EconomicSubjects!E23="","ошибка",IF(COUNTIF(INDIRECT(EconomicSubjects!E23),Форма!E71)&gt;0,"","ошибка")),"")</f>
        <v/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1:10">
      <c r="B72" s="3"/>
      <c r="C72" s="5"/>
      <c r="D72" s="5"/>
      <c r="E72" s="5"/>
      <c r="F72" s="5"/>
      <c r="G72" s="5"/>
      <c r="H72" s="5"/>
    </row>
    <row r="73" spans="1:10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10" ht="124.5" customHeight="1">
      <c r="A75" s="58" t="s">
        <v>2487</v>
      </c>
      <c r="B75" s="60"/>
      <c r="C75" s="58" t="s">
        <v>2488</v>
      </c>
      <c r="D75" s="59"/>
      <c r="E75" s="65" t="s">
        <v>2489</v>
      </c>
      <c r="F75" s="7" t="s">
        <v>2490</v>
      </c>
      <c r="G75" s="7" t="s">
        <v>2490</v>
      </c>
    </row>
    <row r="76" spans="1:10" ht="12.75" customHeight="1">
      <c r="A76" s="58"/>
      <c r="B76" s="60"/>
      <c r="C76" s="58"/>
      <c r="D76" s="59"/>
      <c r="E76" s="66"/>
      <c r="F76" s="14" t="str">
        <f>IF(COUNTIF(Years,Форма!F76)&gt;0,"","ошибка")</f>
        <v/>
      </c>
      <c r="G76" s="14" t="str">
        <f>IF(OR(AND(COUNTIF(Years,Форма!G76)&gt;0,Форма!F76&lt;&gt;Форма!G76),Форма!G76=""),"","ошибка")</f>
        <v/>
      </c>
      <c r="I76" s="13" t="s">
        <v>2435</v>
      </c>
      <c r="J76" s="13" t="s">
        <v>2491</v>
      </c>
    </row>
    <row r="77" spans="1:10" ht="25.5" customHeight="1">
      <c r="A77" s="69" t="str">
        <f>IF($I77=1,IF(AND(COUNTIF(EconomicSubjects,Форма!A77)&gt;0,Форма!A77&lt;&gt;""),IF(COUNTIF(ESAndMO,J77)&gt;1,"Совпадающая комбинация ХС и МО",""),"ошибка"),"")</f>
        <v/>
      </c>
      <c r="B77" s="69"/>
      <c r="C77" s="69" t="str">
        <f ca="1">IF($I77=1,IF(MORangeName="","ошибка",IF(AND(LEFT(Форма!C77,1)=" ",COUNTIF(INDIRECT(MORangeName),Форма!C77)&gt;0),IF(COUNTIF(ESAndMO,J77)&gt;1,"Совпадающая комбинация ХС и МО",""),"ошибка")),"")</f>
        <v/>
      </c>
      <c r="D77" s="59"/>
      <c r="E77" s="46" t="str">
        <f>IF($I77=1,IF(AND(ISNUMBER(Форма!E77),Форма!E77&gt;0),"","ошибка"),"")</f>
        <v/>
      </c>
      <c r="F77" s="15" t="str">
        <f>IF($I77=1,IF(AND(ISNUMBER(Форма!F77),Форма!F77&gt;0),"","ошибка"),"")</f>
        <v/>
      </c>
      <c r="G77" s="15" t="str">
        <f>IF($I77=1,IF(OR(AND(Форма!G$76="",Форма!G77=""),AND(Форма!G$76&lt;&gt;"",ISNUMBER(Форма!F77),Форма!G77&gt;0)),"","ошибка"),"")</f>
        <v/>
      </c>
      <c r="I77" s="13">
        <f>IF(LEN(CONCATENATE(Форма!A77,Форма!C77,Форма!E77,Форма!F77,Форма!G77))&gt;0,1,0)</f>
        <v>0</v>
      </c>
      <c r="J77" s="13" t="str">
        <f>SUBSTITUTE(SUBSTITUTE(SUBSTITUTE(SUBSTITUTE(SUBSTITUTE(SUBSTITUTE(SUBSTITUTE(CONCATENATE(Форма!A77,Форма!C77)," ","_"),"*","_"),"?","_"),"&lt;","_"),"&gt;","_"),"=","_"),"!","_")</f>
        <v/>
      </c>
    </row>
    <row r="78" spans="1:10" ht="25.5" customHeight="1">
      <c r="A78" s="69" t="str">
        <f>IF($I78=1,IF(AND(COUNTIF(EconomicSubjects,Форма!A78)&gt;0,Форма!A78&lt;&gt;""),IF(COUNTIF(ESAndMO,J78)&gt;1,"Совпадающая комбинация ХС и МО",""),"ошибка"),"")</f>
        <v/>
      </c>
      <c r="B78" s="69"/>
      <c r="C78" s="69" t="str">
        <f ca="1">IF($I78=1,IF(MORangeName="","ошибка",IF(AND(LEFT(Форма!C78,1)=" ",COUNTIF(INDIRECT(MORangeName),Форма!C78)&gt;0),IF(COUNTIF(ESAndMO,J78)&gt;1,"Совпадающая комбинация ХС и МО",""),"ошибка")),"")</f>
        <v/>
      </c>
      <c r="D78" s="59"/>
      <c r="E78" s="46" t="str">
        <f>IF($I78=1,IF(AND(ISNUMBER(Форма!E78),Форма!E78&gt;0),"","ошибка"),"")</f>
        <v/>
      </c>
      <c r="F78" s="45" t="str">
        <f>IF($I78=1,IF(AND(ISNUMBER(Форма!F78),Форма!F78&gt;0),"","ошибка"),"")</f>
        <v/>
      </c>
      <c r="G78" s="45" t="str">
        <f>IF($I78=1,IF(OR(AND(Форма!G$76="",Форма!G78=""),AND(Форма!G$76&lt;&gt;"",ISNUMBER(Форма!F78),Форма!G78&gt;0)),"","ошибка"),"")</f>
        <v/>
      </c>
      <c r="I78" s="13">
        <f>IF(LEN(CONCATENATE(Форма!A78,Форма!C78,Форма!E78,Форма!F78,Форма!G78))&gt;0,1,0)</f>
        <v>0</v>
      </c>
      <c r="J78" s="13" t="str">
        <f>SUBSTITUTE(SUBSTITUTE(SUBSTITUTE(SUBSTITUTE(SUBSTITUTE(SUBSTITUTE(SUBSTITUTE(CONCATENATE(Форма!A78,Форма!C78)," ","_"),"*","_"),"?","_"),"&lt;","_"),"&gt;","_"),"=","_"),"!","_")</f>
        <v/>
      </c>
    </row>
    <row r="79" spans="1:10" ht="25.5" customHeight="1">
      <c r="A79" s="69" t="str">
        <f>IF($I79=1,IF(AND(COUNTIF(EconomicSubjects,Форма!A79)&gt;0,Форма!A79&lt;&gt;""),IF(COUNTIF(ESAndMO,J79)&gt;1,"Совпадающая комбинация ХС и МО",""),"ошибка"),"")</f>
        <v/>
      </c>
      <c r="B79" s="69"/>
      <c r="C79" s="69" t="str">
        <f ca="1">IF($I79=1,IF(MORangeName="","ошибка",IF(AND(LEFT(Форма!C79,1)=" ",COUNTIF(INDIRECT(MORangeName),Форма!C79)&gt;0),IF(COUNTIF(ESAndMO,J79)&gt;1,"Совпадающая комбинация ХС и МО",""),"ошибка")),"")</f>
        <v/>
      </c>
      <c r="D79" s="59"/>
      <c r="E79" s="46" t="str">
        <f>IF($I79=1,IF(AND(ISNUMBER(Форма!E79),Форма!E79&gt;0),"","ошибка"),"")</f>
        <v/>
      </c>
      <c r="F79" s="15" t="str">
        <f>IF($I79=1,IF(AND(ISNUMBER(Форма!F79),Форма!F79&gt;0),"","ошибка"),"")</f>
        <v/>
      </c>
      <c r="G79" s="15" t="str">
        <f>IF($I79=1,IF(OR(AND(Форма!G$76="",Форма!G79=""),AND(Форма!G$76&lt;&gt;"",ISNUMBER(Форма!F79),Форма!G79&gt;0)),"","ошибка"),"")</f>
        <v/>
      </c>
      <c r="I79" s="13">
        <f>IF(LEN(CONCATENATE(Форма!A79,Форма!C79,Форма!E79,Форма!F79,Форма!G79))&gt;0,1,0)</f>
        <v>0</v>
      </c>
      <c r="J79" s="13" t="str">
        <f>SUBSTITUTE(SUBSTITUTE(SUBSTITUTE(SUBSTITUTE(SUBSTITUTE(SUBSTITUTE(SUBSTITUTE(CONCATENATE(Форма!A79,Форма!C79)," ","_"),"*","_"),"?","_"),"&lt;","_"),"&gt;","_"),"=","_"),"!","_")</f>
        <v/>
      </c>
    </row>
    <row r="80" spans="1:10" ht="25.5" customHeight="1">
      <c r="A80" s="69" t="str">
        <f>IF($I80=1,IF(AND(COUNTIF(EconomicSubjects,Форма!A80)&gt;0,Форма!A80&lt;&gt;""),IF(COUNTIF(ESAndMO,J80)&gt;1,"Совпадающая комбинация ХС и МО",""),"ошибка"),"")</f>
        <v/>
      </c>
      <c r="B80" s="69"/>
      <c r="C80" s="69" t="str">
        <f ca="1">IF($I80=1,IF(MORangeName="","ошибка",IF(AND(LEFT(Форма!C80,1)=" ",COUNTIF(INDIRECT(MORangeName),Форма!C80)&gt;0),IF(COUNTIF(ESAndMO,J80)&gt;1,"Совпадающая комбинация ХС и МО",""),"ошибка")),"")</f>
        <v/>
      </c>
      <c r="D80" s="59"/>
      <c r="E80" s="46" t="str">
        <f>IF($I80=1,IF(AND(ISNUMBER(Форма!E80),Форма!E80&gt;0),"","ошибка"),"")</f>
        <v/>
      </c>
      <c r="F80" s="15" t="str">
        <f>IF($I80=1,IF(AND(ISNUMBER(Форма!F80),Форма!F80&gt;0),"","ошибка"),"")</f>
        <v/>
      </c>
      <c r="G80" s="15" t="str">
        <f>IF($I80=1,IF(OR(AND(Форма!G$76="",Форма!G80=""),AND(Форма!G$76&lt;&gt;"",ISNUMBER(Форма!F80),Форма!G80&gt;0)),"","ошибка"),"")</f>
        <v/>
      </c>
      <c r="I80" s="13">
        <f>IF(LEN(CONCATENATE(Форма!A80,Форма!C80,Форма!E80,Форма!F80,Форма!G80))&gt;0,1,0)</f>
        <v>0</v>
      </c>
      <c r="J80" s="13" t="str">
        <f>SUBSTITUTE(SUBSTITUTE(SUBSTITUTE(SUBSTITUTE(SUBSTITUTE(SUBSTITUTE(SUBSTITUTE(CONCATENATE(Форма!A80,Форма!C80)," ","_"),"*","_"),"?","_"),"&lt;","_"),"&gt;","_"),"=","_"),"!","_")</f>
        <v/>
      </c>
    </row>
    <row r="81" spans="1:10" ht="25.5" customHeight="1">
      <c r="A81" s="69" t="str">
        <f>IF($I81=1,IF(AND(COUNTIF(EconomicSubjects,Форма!A81)&gt;0,Форма!A81&lt;&gt;""),IF(COUNTIF(ESAndMO,J81)&gt;1,"Совпадающая комбинация ХС и МО",""),"ошибка"),"")</f>
        <v/>
      </c>
      <c r="B81" s="69"/>
      <c r="C81" s="69" t="str">
        <f ca="1">IF($I81=1,IF(MORangeName="","ошибка",IF(AND(LEFT(Форма!C81,1)=" ",COUNTIF(INDIRECT(MORangeName),Форма!C81)&gt;0),IF(COUNTIF(ESAndMO,J81)&gt;1,"Совпадающая комбинация ХС и МО",""),"ошибка")),"")</f>
        <v/>
      </c>
      <c r="D81" s="59"/>
      <c r="E81" s="46" t="str">
        <f>IF($I81=1,IF(AND(ISNUMBER(Форма!E81),Форма!E81&gt;0),"","ошибка"),"")</f>
        <v/>
      </c>
      <c r="F81" s="15" t="str">
        <f>IF($I81=1,IF(AND(ISNUMBER(Форма!F81),Форма!F81&gt;0),"","ошибка"),"")</f>
        <v/>
      </c>
      <c r="G81" s="15" t="str">
        <f>IF($I81=1,IF(OR(AND(Форма!G$76="",Форма!G81=""),AND(Форма!G$76&lt;&gt;"",ISNUMBER(Форма!F81),Форма!G81&gt;0)),"","ошибка"),"")</f>
        <v/>
      </c>
      <c r="I81" s="13">
        <f>IF(LEN(CONCATENATE(Форма!A81,Форма!C81,Форма!E81,Форма!F81,Форма!G81))&gt;0,1,0)</f>
        <v>0</v>
      </c>
      <c r="J81" s="13" t="str">
        <f>SUBSTITUTE(SUBSTITUTE(SUBSTITUTE(SUBSTITUTE(SUBSTITUTE(SUBSTITUTE(SUBSTITUTE(CONCATENATE(Форма!A81,Форма!C81)," ","_"),"*","_"),"?","_"),"&lt;","_"),"&gt;","_"),"=","_"),"!","_")</f>
        <v/>
      </c>
    </row>
    <row r="82" spans="1:10" ht="25.5" customHeight="1">
      <c r="A82" s="69" t="str">
        <f>IF($I82=1,IF(AND(COUNTIF(EconomicSubjects,Форма!A82)&gt;0,Форма!A82&lt;&gt;""),IF(COUNTIF(ESAndMO,J82)&gt;1,"Совпадающая комбинация ХС и МО",""),"ошибка"),"")</f>
        <v/>
      </c>
      <c r="B82" s="69"/>
      <c r="C82" s="69" t="str">
        <f ca="1">IF($I82=1,IF(MORangeName="","ошибка",IF(AND(LEFT(Форма!C82,1)=" ",COUNTIF(INDIRECT(MORangeName),Форма!C82)&gt;0),IF(COUNTIF(ESAndMO,J82)&gt;1,"Совпадающая комбинация ХС и МО",""),"ошибка")),"")</f>
        <v/>
      </c>
      <c r="D82" s="59"/>
      <c r="E82" s="46" t="str">
        <f>IF($I82=1,IF(AND(ISNUMBER(Форма!E82),Форма!E82&gt;0),"","ошибка"),"")</f>
        <v/>
      </c>
      <c r="F82" s="15" t="str">
        <f>IF($I82=1,IF(AND(ISNUMBER(Форма!F82),Форма!F82&gt;0),"","ошибка"),"")</f>
        <v/>
      </c>
      <c r="G82" s="15" t="str">
        <f>IF($I82=1,IF(OR(AND(Форма!G$76="",Форма!G82=""),AND(Форма!G$76&lt;&gt;"",ISNUMBER(Форма!F82),Форма!G82&gt;0)),"","ошибка"),"")</f>
        <v/>
      </c>
      <c r="I82" s="13">
        <f>IF(LEN(CONCATENATE(Форма!A82,Форма!C82,Форма!E82,Форма!F82,Форма!G82))&gt;0,1,0)</f>
        <v>0</v>
      </c>
      <c r="J82" s="13" t="str">
        <f>SUBSTITUTE(SUBSTITUTE(SUBSTITUTE(SUBSTITUTE(SUBSTITUTE(SUBSTITUTE(SUBSTITUTE(CONCATENATE(Форма!A82,Форма!C82)," ","_"),"*","_"),"?","_"),"&lt;","_"),"&gt;","_"),"=","_"),"!","_")</f>
        <v/>
      </c>
    </row>
    <row r="83" spans="1:10" ht="25.5" customHeight="1">
      <c r="A83" s="69" t="str">
        <f>IF($I83=1,IF(AND(COUNTIF(EconomicSubjects,Форма!A83)&gt;0,Форма!A83&lt;&gt;""),IF(COUNTIF(ESAndMO,J83)&gt;1,"Совпадающая комбинация ХС и МО",""),"ошибка"),"")</f>
        <v/>
      </c>
      <c r="B83" s="69"/>
      <c r="C83" s="69" t="str">
        <f ca="1">IF($I83=1,IF(MORangeName="","ошибка",IF(AND(LEFT(Форма!C83,1)=" ",COUNTIF(INDIRECT(MORangeName),Форма!C83)&gt;0),IF(COUNTIF(ESAndMO,J83)&gt;1,"Совпадающая комбинация ХС и МО",""),"ошибка")),"")</f>
        <v/>
      </c>
      <c r="D83" s="59"/>
      <c r="E83" s="46" t="str">
        <f>IF($I83=1,IF(AND(ISNUMBER(Форма!E83),Форма!E83&gt;0),"","ошибка"),"")</f>
        <v/>
      </c>
      <c r="F83" s="15" t="str">
        <f>IF($I83=1,IF(AND(ISNUMBER(Форма!F83),Форма!F83&gt;0),"","ошибка"),"")</f>
        <v/>
      </c>
      <c r="G83" s="15" t="str">
        <f>IF($I83=1,IF(OR(AND(Форма!G$76="",Форма!G83=""),AND(Форма!G$76&lt;&gt;"",ISNUMBER(Форма!F83),Форма!G83&gt;0)),"","ошибка"),"")</f>
        <v/>
      </c>
      <c r="I83" s="13">
        <f>IF(LEN(CONCATENATE(Форма!A83,Форма!C83,Форма!E83,Форма!F83,Форма!G83))&gt;0,1,0)</f>
        <v>0</v>
      </c>
      <c r="J83" s="13" t="str">
        <f>SUBSTITUTE(SUBSTITUTE(SUBSTITUTE(SUBSTITUTE(SUBSTITUTE(SUBSTITUTE(SUBSTITUTE(CONCATENATE(Форма!A83,Форма!C83)," ","_"),"*","_"),"?","_"),"&lt;","_"),"&gt;","_"),"=","_"),"!","_")</f>
        <v/>
      </c>
    </row>
    <row r="84" spans="1:10" ht="25.5" customHeight="1">
      <c r="A84" s="69" t="str">
        <f>IF($I84=1,IF(AND(COUNTIF(EconomicSubjects,Форма!A84)&gt;0,Форма!A84&lt;&gt;""),IF(COUNTIF(ESAndMO,J84)&gt;1,"Совпадающая комбинация ХС и МО",""),"ошибка"),"")</f>
        <v/>
      </c>
      <c r="B84" s="69"/>
      <c r="C84" s="69" t="str">
        <f ca="1">IF($I84=1,IF(MORangeName="","ошибка",IF(AND(LEFT(Форма!C84,1)=" ",COUNTIF(INDIRECT(MORangeName),Форма!C84)&gt;0),IF(COUNTIF(ESAndMO,J84)&gt;1,"Совпадающая комбинация ХС и МО",""),"ошибка")),"")</f>
        <v/>
      </c>
      <c r="D84" s="59"/>
      <c r="E84" s="46" t="str">
        <f>IF($I84=1,IF(AND(ISNUMBER(Форма!E84),Форма!E84&gt;0),"","ошибка"),"")</f>
        <v/>
      </c>
      <c r="F84" s="15" t="str">
        <f>IF($I84=1,IF(AND(ISNUMBER(Форма!F84),Форма!F84&gt;0),"","ошибка"),"")</f>
        <v/>
      </c>
      <c r="G84" s="15" t="str">
        <f>IF($I84=1,IF(OR(AND(Форма!G$76="",Форма!G84=""),AND(Форма!G$76&lt;&gt;"",ISNUMBER(Форма!F84),Форма!G84&gt;0)),"","ошибка"),"")</f>
        <v/>
      </c>
      <c r="I84" s="13">
        <f>IF(LEN(CONCATENATE(Форма!A84,Форма!C84,Форма!E84,Форма!F84,Форма!G84))&gt;0,1,0)</f>
        <v>0</v>
      </c>
      <c r="J84" s="13" t="str">
        <f>SUBSTITUTE(SUBSTITUTE(SUBSTITUTE(SUBSTITUTE(SUBSTITUTE(SUBSTITUTE(SUBSTITUTE(CONCATENATE(Форма!A84,Форма!C84)," ","_"),"*","_"),"?","_"),"&lt;","_"),"&gt;","_"),"=","_"),"!","_")</f>
        <v/>
      </c>
    </row>
    <row r="85" spans="1:10" ht="25.5" customHeight="1">
      <c r="A85" s="69" t="str">
        <f>IF($I85=1,IF(AND(COUNTIF(EconomicSubjects,Форма!A85)&gt;0,Форма!A85&lt;&gt;""),IF(COUNTIF(ESAndMO,J85)&gt;1,"Совпадающая комбинация ХС и МО",""),"ошибка"),"")</f>
        <v/>
      </c>
      <c r="B85" s="69"/>
      <c r="C85" s="69" t="str">
        <f ca="1">IF($I85=1,IF(MORangeName="","ошибка",IF(AND(LEFT(Форма!C85,1)=" ",COUNTIF(INDIRECT(MORangeName),Форма!C85)&gt;0),IF(COUNTIF(ESAndMO,J85)&gt;1,"Совпадающая комбинация ХС и МО",""),"ошибка")),"")</f>
        <v/>
      </c>
      <c r="D85" s="59"/>
      <c r="E85" s="46" t="str">
        <f>IF($I85=1,IF(AND(ISNUMBER(Форма!E85),Форма!E85&gt;0),"","ошибка"),"")</f>
        <v/>
      </c>
      <c r="F85" s="15" t="str">
        <f>IF($I85=1,IF(AND(ISNUMBER(Форма!F85),Форма!F85&gt;0),"","ошибка"),"")</f>
        <v/>
      </c>
      <c r="G85" s="15" t="str">
        <f>IF($I85=1,IF(OR(AND(Форма!G$76="",Форма!G85=""),AND(Форма!G$76&lt;&gt;"",ISNUMBER(Форма!F85),Форма!G85&gt;0)),"","ошибка"),"")</f>
        <v/>
      </c>
      <c r="I85" s="13">
        <f>IF(LEN(CONCATENATE(Форма!A85,Форма!C85,Форма!E85,Форма!F85,Форма!G85))&gt;0,1,0)</f>
        <v>0</v>
      </c>
      <c r="J85" s="13" t="str">
        <f>SUBSTITUTE(SUBSTITUTE(SUBSTITUTE(SUBSTITUTE(SUBSTITUTE(SUBSTITUTE(SUBSTITUTE(CONCATENATE(Форма!A85,Форма!C85)," ","_"),"*","_"),"?","_"),"&lt;","_"),"&gt;","_"),"=","_"),"!","_")</f>
        <v/>
      </c>
    </row>
    <row r="86" spans="1:10" ht="25.5" customHeight="1">
      <c r="A86" s="69" t="str">
        <f>IF($I86=1,IF(AND(COUNTIF(EconomicSubjects,Форма!A86)&gt;0,Форма!A86&lt;&gt;""),IF(COUNTIF(ESAndMO,J86)&gt;1,"Совпадающая комбинация ХС и МО",""),"ошибка"),"")</f>
        <v/>
      </c>
      <c r="B86" s="69"/>
      <c r="C86" s="69" t="str">
        <f ca="1">IF($I86=1,IF(MORangeName="","ошибка",IF(AND(LEFT(Форма!C86,1)=" ",COUNTIF(INDIRECT(MORangeName),Форма!C86)&gt;0),IF(COUNTIF(ESAndMO,J86)&gt;1,"Совпадающая комбинация ХС и МО",""),"ошибка")),"")</f>
        <v/>
      </c>
      <c r="D86" s="59"/>
      <c r="E86" s="46" t="str">
        <f>IF($I86=1,IF(AND(ISNUMBER(Форма!E86),Форма!E86&gt;0),"","ошибка"),"")</f>
        <v/>
      </c>
      <c r="F86" s="15" t="str">
        <f>IF($I86=1,IF(AND(ISNUMBER(Форма!F86),Форма!F86&gt;0),"","ошибка"),"")</f>
        <v/>
      </c>
      <c r="G86" s="15" t="str">
        <f>IF($I86=1,IF(OR(AND(Форма!G$76="",Форма!G86=""),AND(Форма!G$76&lt;&gt;"",ISNUMBER(Форма!F86),Форма!G86&gt;0)),"","ошибка"),"")</f>
        <v/>
      </c>
      <c r="I86" s="13">
        <f>IF(LEN(CONCATENATE(Форма!A86,Форма!C86,Форма!E86,Форма!F86,Форма!G86))&gt;0,1,0)</f>
        <v>0</v>
      </c>
      <c r="J86" s="13" t="str">
        <f>SUBSTITUTE(SUBSTITUTE(SUBSTITUTE(SUBSTITUTE(SUBSTITUTE(SUBSTITUTE(SUBSTITUTE(CONCATENATE(Форма!A86,Форма!C86)," ","_"),"*","_"),"?","_"),"&lt;","_"),"&gt;","_"),"=","_"),"!","_")</f>
        <v/>
      </c>
    </row>
    <row r="87" spans="1:10" ht="25.5" customHeight="1">
      <c r="A87" s="69" t="str">
        <f>IF($I87=1,IF(AND(COUNTIF(EconomicSubjects,Форма!A87)&gt;0,Форма!A87&lt;&gt;""),IF(COUNTIF(ESAndMO,J87)&gt;1,"Совпадающая комбинация ХС и МО",""),"ошибка"),"")</f>
        <v/>
      </c>
      <c r="B87" s="69"/>
      <c r="C87" s="69" t="str">
        <f ca="1">IF($I87=1,IF(MORangeName="","ошибка",IF(AND(LEFT(Форма!C87,1)=" ",COUNTIF(INDIRECT(MORangeName),Форма!C87)&gt;0),IF(COUNTIF(ESAndMO,J87)&gt;1,"Совпадающая комбинация ХС и МО",""),"ошибка")),"")</f>
        <v/>
      </c>
      <c r="D87" s="59"/>
      <c r="E87" s="46" t="str">
        <f>IF($I87=1,IF(AND(ISNUMBER(Форма!E87),Форма!E87&gt;0),"","ошибка"),"")</f>
        <v/>
      </c>
      <c r="F87" s="15" t="str">
        <f>IF($I87=1,IF(AND(ISNUMBER(Форма!F87),Форма!F87&gt;0),"","ошибка"),"")</f>
        <v/>
      </c>
      <c r="G87" s="15" t="str">
        <f>IF($I87=1,IF(OR(AND(Форма!G$76="",Форма!G87=""),AND(Форма!G$76&lt;&gt;"",ISNUMBER(Форма!F87),Форма!G87&gt;0)),"","ошибка"),"")</f>
        <v/>
      </c>
      <c r="I87" s="13">
        <f>IF(LEN(CONCATENATE(Форма!A87,Форма!C87,Форма!E87,Форма!F87,Форма!G87))&gt;0,1,0)</f>
        <v>0</v>
      </c>
      <c r="J87" s="13" t="str">
        <f>SUBSTITUTE(SUBSTITUTE(SUBSTITUTE(SUBSTITUTE(SUBSTITUTE(SUBSTITUTE(SUBSTITUTE(CONCATENATE(Форма!A87,Форма!C87)," ","_"),"*","_"),"?","_"),"&lt;","_"),"&gt;","_"),"=","_"),"!","_")</f>
        <v/>
      </c>
    </row>
    <row r="88" spans="1:10" ht="25.5" customHeight="1">
      <c r="A88" s="69" t="str">
        <f>IF($I88=1,IF(AND(COUNTIF(EconomicSubjects,Форма!A88)&gt;0,Форма!A88&lt;&gt;""),IF(COUNTIF(ESAndMO,J88)&gt;1,"Совпадающая комбинация ХС и МО",""),"ошибка"),"")</f>
        <v/>
      </c>
      <c r="B88" s="69"/>
      <c r="C88" s="69" t="str">
        <f ca="1">IF($I88=1,IF(MORangeName="","ошибка",IF(AND(LEFT(Форма!C88,1)=" ",COUNTIF(INDIRECT(MORangeName),Форма!C88)&gt;0),IF(COUNTIF(ESAndMO,J88)&gt;1,"Совпадающая комбинация ХС и МО",""),"ошибка")),"")</f>
        <v/>
      </c>
      <c r="D88" s="59"/>
      <c r="E88" s="46" t="str">
        <f>IF($I88=1,IF(AND(ISNUMBER(Форма!E88),Форма!E88&gt;0),"","ошибка"),"")</f>
        <v/>
      </c>
      <c r="F88" s="15" t="str">
        <f>IF($I88=1,IF(AND(ISNUMBER(Форма!F88),Форма!F88&gt;0),"","ошибка"),"")</f>
        <v/>
      </c>
      <c r="G88" s="15" t="str">
        <f>IF($I88=1,IF(OR(AND(Форма!G$76="",Форма!G88=""),AND(Форма!G$76&lt;&gt;"",ISNUMBER(Форма!F88),Форма!G88&gt;0)),"","ошибка"),"")</f>
        <v/>
      </c>
      <c r="I88" s="13">
        <f>IF(LEN(CONCATENATE(Форма!A88,Форма!C88,Форма!E88,Форма!F88,Форма!G88))&gt;0,1,0)</f>
        <v>0</v>
      </c>
      <c r="J88" s="13" t="str">
        <f>SUBSTITUTE(SUBSTITUTE(SUBSTITUTE(SUBSTITUTE(SUBSTITUTE(SUBSTITUTE(SUBSTITUTE(CONCATENATE(Форма!A88,Форма!C88)," ","_"),"*","_"),"?","_"),"&lt;","_"),"&gt;","_"),"=","_"),"!","_")</f>
        <v/>
      </c>
    </row>
    <row r="89" spans="1:10" ht="25.5" customHeight="1">
      <c r="A89" s="69" t="str">
        <f>IF($I89=1,IF(AND(COUNTIF(EconomicSubjects,Форма!A89)&gt;0,Форма!A89&lt;&gt;""),IF(COUNTIF(ESAndMO,J89)&gt;1,"Совпадающая комбинация ХС и МО",""),"ошибка"),"")</f>
        <v/>
      </c>
      <c r="B89" s="69"/>
      <c r="C89" s="69" t="str">
        <f ca="1">IF($I89=1,IF(MORangeName="","ошибка",IF(AND(LEFT(Форма!C89,1)=" ",COUNTIF(INDIRECT(MORangeName),Форма!C89)&gt;0),IF(COUNTIF(ESAndMO,J89)&gt;1,"Совпадающая комбинация ХС и МО",""),"ошибка")),"")</f>
        <v/>
      </c>
      <c r="D89" s="59"/>
      <c r="E89" s="46" t="str">
        <f>IF($I89=1,IF(AND(ISNUMBER(Форма!E89),Форма!E89&gt;0),"","ошибка"),"")</f>
        <v/>
      </c>
      <c r="F89" s="15" t="str">
        <f>IF($I89=1,IF(AND(ISNUMBER(Форма!F89),Форма!F89&gt;0),"","ошибка"),"")</f>
        <v/>
      </c>
      <c r="G89" s="15" t="str">
        <f>IF($I89=1,IF(OR(AND(Форма!G$76="",Форма!G89=""),AND(Форма!G$76&lt;&gt;"",ISNUMBER(Форма!F89),Форма!G89&gt;0)),"","ошибка"),"")</f>
        <v/>
      </c>
      <c r="I89" s="13">
        <f>IF(LEN(CONCATENATE(Форма!A89,Форма!C89,Форма!E89,Форма!F89,Форма!G89))&gt;0,1,0)</f>
        <v>0</v>
      </c>
      <c r="J89" s="13" t="str">
        <f>SUBSTITUTE(SUBSTITUTE(SUBSTITUTE(SUBSTITUTE(SUBSTITUTE(SUBSTITUTE(SUBSTITUTE(CONCATENATE(Форма!A89,Форма!C89)," ","_"),"*","_"),"?","_"),"&lt;","_"),"&gt;","_"),"=","_"),"!","_")</f>
        <v/>
      </c>
    </row>
    <row r="90" spans="1:10" ht="25.5" customHeight="1">
      <c r="A90" s="69" t="str">
        <f>IF($I90=1,IF(AND(COUNTIF(EconomicSubjects,Форма!A90)&gt;0,Форма!A90&lt;&gt;""),IF(COUNTIF(ESAndMO,J90)&gt;1,"Совпадающая комбинация ХС и МО",""),"ошибка"),"")</f>
        <v/>
      </c>
      <c r="B90" s="69"/>
      <c r="C90" s="69" t="str">
        <f ca="1">IF($I90=1,IF(MORangeName="","ошибка",IF(AND(LEFT(Форма!C90,1)=" ",COUNTIF(INDIRECT(MORangeName),Форма!C90)&gt;0),IF(COUNTIF(ESAndMO,J90)&gt;1,"Совпадающая комбинация ХС и МО",""),"ошибка")),"")</f>
        <v/>
      </c>
      <c r="D90" s="59"/>
      <c r="E90" s="46" t="str">
        <f>IF($I90=1,IF(AND(ISNUMBER(Форма!E90),Форма!E90&gt;0),"","ошибка"),"")</f>
        <v/>
      </c>
      <c r="F90" s="15" t="str">
        <f>IF($I90=1,IF(AND(ISNUMBER(Форма!F90),Форма!F90&gt;0),"","ошибка"),"")</f>
        <v/>
      </c>
      <c r="G90" s="15" t="str">
        <f>IF($I90=1,IF(OR(AND(Форма!G$76="",Форма!G90=""),AND(Форма!G$76&lt;&gt;"",ISNUMBER(Форма!F90),Форма!G90&gt;0)),"","ошибка"),"")</f>
        <v/>
      </c>
      <c r="I90" s="13">
        <f>IF(LEN(CONCATENATE(Форма!A90,Форма!C90,Форма!E90,Форма!F90,Форма!G90))&gt;0,1,0)</f>
        <v>0</v>
      </c>
      <c r="J90" s="13" t="str">
        <f>SUBSTITUTE(SUBSTITUTE(SUBSTITUTE(SUBSTITUTE(SUBSTITUTE(SUBSTITUTE(SUBSTITUTE(CONCATENATE(Форма!A90,Форма!C90)," ","_"),"*","_"),"?","_"),"&lt;","_"),"&gt;","_"),"=","_"),"!","_")</f>
        <v/>
      </c>
    </row>
    <row r="91" spans="1:10" ht="25.5" customHeight="1">
      <c r="A91" s="69" t="str">
        <f>IF($I91=1,IF(AND(COUNTIF(EconomicSubjects,Форма!A91)&gt;0,Форма!A91&lt;&gt;""),IF(COUNTIF(ESAndMO,J91)&gt;1,"Совпадающая комбинация ХС и МО",""),"ошибка"),"")</f>
        <v/>
      </c>
      <c r="B91" s="69"/>
      <c r="C91" s="69" t="str">
        <f ca="1">IF($I91=1,IF(MORangeName="","ошибка",IF(AND(LEFT(Форма!C91,1)=" ",COUNTIF(INDIRECT(MORangeName),Форма!C91)&gt;0),IF(COUNTIF(ESAndMO,J91)&gt;1,"Совпадающая комбинация ХС и МО",""),"ошибка")),"")</f>
        <v/>
      </c>
      <c r="D91" s="59"/>
      <c r="E91" s="46" t="str">
        <f>IF($I91=1,IF(AND(ISNUMBER(Форма!E91),Форма!E91&gt;0),"","ошибка"),"")</f>
        <v/>
      </c>
      <c r="F91" s="15" t="str">
        <f>IF($I91=1,IF(AND(ISNUMBER(Форма!F91),Форма!F91&gt;0),"","ошибка"),"")</f>
        <v/>
      </c>
      <c r="G91" s="15" t="str">
        <f>IF($I91=1,IF(OR(AND(Форма!G$76="",Форма!G91=""),AND(Форма!G$76&lt;&gt;"",ISNUMBER(Форма!F91),Форма!G91&gt;0)),"","ошибка"),"")</f>
        <v/>
      </c>
      <c r="I91" s="13">
        <f>IF(LEN(CONCATENATE(Форма!A91,Форма!C91,Форма!E91,Форма!F91,Форма!G91))&gt;0,1,0)</f>
        <v>0</v>
      </c>
      <c r="J91" s="13" t="str">
        <f>SUBSTITUTE(SUBSTITUTE(SUBSTITUTE(SUBSTITUTE(SUBSTITUTE(SUBSTITUTE(SUBSTITUTE(CONCATENATE(Форма!A91,Форма!C91)," ","_"),"*","_"),"?","_"),"&lt;","_"),"&gt;","_"),"=","_"),"!","_")</f>
        <v/>
      </c>
    </row>
    <row r="92" spans="1:10" ht="25.5" customHeight="1">
      <c r="A92" s="69" t="str">
        <f>IF($I92=1,IF(AND(COUNTIF(EconomicSubjects,Форма!A92)&gt;0,Форма!A92&lt;&gt;""),IF(COUNTIF(ESAndMO,J92)&gt;1,"Совпадающая комбинация ХС и МО",""),"ошибка"),"")</f>
        <v/>
      </c>
      <c r="B92" s="69"/>
      <c r="C92" s="69" t="str">
        <f ca="1">IF($I92=1,IF(MORangeName="","ошибка",IF(AND(LEFT(Форма!C92,1)=" ",COUNTIF(INDIRECT(MORangeName),Форма!C92)&gt;0),IF(COUNTIF(ESAndMO,J92)&gt;1,"Совпадающая комбинация ХС и МО",""),"ошибка")),"")</f>
        <v/>
      </c>
      <c r="D92" s="59"/>
      <c r="E92" s="46" t="str">
        <f>IF($I92=1,IF(AND(ISNUMBER(Форма!E92),Форма!E92&gt;0),"","ошибка"),"")</f>
        <v/>
      </c>
      <c r="F92" s="15" t="str">
        <f>IF($I92=1,IF(AND(ISNUMBER(Форма!F92),Форма!F92&gt;0),"","ошибка"),"")</f>
        <v/>
      </c>
      <c r="G92" s="15" t="str">
        <f>IF($I92=1,IF(OR(AND(Форма!G$76="",Форма!G92=""),AND(Форма!G$76&lt;&gt;"",ISNUMBER(Форма!F92),Форма!G92&gt;0)),"","ошибка"),"")</f>
        <v/>
      </c>
      <c r="I92" s="13">
        <f>IF(LEN(CONCATENATE(Форма!A92,Форма!C92,Форма!E92,Форма!F92,Форма!G92))&gt;0,1,0)</f>
        <v>0</v>
      </c>
      <c r="J92" s="13" t="str">
        <f>SUBSTITUTE(SUBSTITUTE(SUBSTITUTE(SUBSTITUTE(SUBSTITUTE(SUBSTITUTE(SUBSTITUTE(CONCATENATE(Форма!A92,Форма!C92)," ","_"),"*","_"),"?","_"),"&lt;","_"),"&gt;","_"),"=","_"),"!","_")</f>
        <v/>
      </c>
    </row>
    <row r="93" spans="1:10" ht="25.5" customHeight="1">
      <c r="A93" s="69" t="str">
        <f>IF($I93=1,IF(AND(COUNTIF(EconomicSubjects,Форма!A93)&gt;0,Форма!A93&lt;&gt;""),IF(COUNTIF(ESAndMO,J93)&gt;1,"Совпадающая комбинация ХС и МО",""),"ошибка"),"")</f>
        <v/>
      </c>
      <c r="B93" s="69"/>
      <c r="C93" s="69" t="str">
        <f ca="1">IF($I93=1,IF(MORangeName="","ошибка",IF(AND(LEFT(Форма!C93,1)=" ",COUNTIF(INDIRECT(MORangeName),Форма!C93)&gt;0),IF(COUNTIF(ESAndMO,J93)&gt;1,"Совпадающая комбинация ХС и МО",""),"ошибка")),"")</f>
        <v/>
      </c>
      <c r="D93" s="59"/>
      <c r="E93" s="46" t="str">
        <f>IF($I93=1,IF(AND(ISNUMBER(Форма!E93),Форма!E93&gt;0),"","ошибка"),"")</f>
        <v/>
      </c>
      <c r="F93" s="15" t="str">
        <f>IF($I93=1,IF(AND(ISNUMBER(Форма!F93),Форма!F93&gt;0),"","ошибка"),"")</f>
        <v/>
      </c>
      <c r="G93" s="15" t="str">
        <f>IF($I93=1,IF(OR(AND(Форма!G$76="",Форма!G93=""),AND(Форма!G$76&lt;&gt;"",ISNUMBER(Форма!F93),Форма!G93&gt;0)),"","ошибка"),"")</f>
        <v/>
      </c>
      <c r="I93" s="13">
        <f>IF(LEN(CONCATENATE(Форма!A93,Форма!C93,Форма!E93,Форма!F93,Форма!G93))&gt;0,1,0)</f>
        <v>0</v>
      </c>
      <c r="J93" s="13" t="str">
        <f>SUBSTITUTE(SUBSTITUTE(SUBSTITUTE(SUBSTITUTE(SUBSTITUTE(SUBSTITUTE(SUBSTITUTE(CONCATENATE(Форма!A93,Форма!C93)," ","_"),"*","_"),"?","_"),"&lt;","_"),"&gt;","_"),"=","_"),"!","_")</f>
        <v/>
      </c>
    </row>
    <row r="94" spans="1:10" ht="25.5" customHeight="1">
      <c r="A94" s="69" t="str">
        <f>IF($I94=1,IF(AND(COUNTIF(EconomicSubjects,Форма!A94)&gt;0,Форма!A94&lt;&gt;""),IF(COUNTIF(ESAndMO,J94)&gt;1,"Совпадающая комбинация ХС и МО",""),"ошибка"),"")</f>
        <v/>
      </c>
      <c r="B94" s="69"/>
      <c r="C94" s="69" t="str">
        <f ca="1">IF($I94=1,IF(MORangeName="","ошибка",IF(AND(LEFT(Форма!C94,1)=" ",COUNTIF(INDIRECT(MORangeName),Форма!C94)&gt;0),IF(COUNTIF(ESAndMO,J94)&gt;1,"Совпадающая комбинация ХС и МО",""),"ошибка")),"")</f>
        <v/>
      </c>
      <c r="D94" s="59"/>
      <c r="E94" s="46" t="str">
        <f>IF($I94=1,IF(AND(ISNUMBER(Форма!E94),Форма!E94&gt;0),"","ошибка"),"")</f>
        <v/>
      </c>
      <c r="F94" s="15" t="str">
        <f>IF($I94=1,IF(AND(ISNUMBER(Форма!F94),Форма!F94&gt;0),"","ошибка"),"")</f>
        <v/>
      </c>
      <c r="G94" s="15" t="str">
        <f>IF($I94=1,IF(OR(AND(Форма!G$76="",Форма!G94=""),AND(Форма!G$76&lt;&gt;"",ISNUMBER(Форма!F94),Форма!G94&gt;0)),"","ошибка"),"")</f>
        <v/>
      </c>
      <c r="I94" s="13">
        <f>IF(LEN(CONCATENATE(Форма!A94,Форма!C94,Форма!E94,Форма!F94,Форма!G94))&gt;0,1,0)</f>
        <v>0</v>
      </c>
      <c r="J94" s="13" t="str">
        <f>SUBSTITUTE(SUBSTITUTE(SUBSTITUTE(SUBSTITUTE(SUBSTITUTE(SUBSTITUTE(SUBSTITUTE(CONCATENATE(Форма!A94,Форма!C94)," ","_"),"*","_"),"?","_"),"&lt;","_"),"&gt;","_"),"=","_"),"!","_")</f>
        <v/>
      </c>
    </row>
    <row r="95" spans="1:10" ht="25.5" customHeight="1">
      <c r="A95" s="69" t="str">
        <f>IF($I95=1,IF(AND(COUNTIF(EconomicSubjects,Форма!A95)&gt;0,Форма!A95&lt;&gt;""),IF(COUNTIF(ESAndMO,J95)&gt;1,"Совпадающая комбинация ХС и МО",""),"ошибка"),"")</f>
        <v/>
      </c>
      <c r="B95" s="69"/>
      <c r="C95" s="69" t="str">
        <f ca="1">IF($I95=1,IF(MORangeName="","ошибка",IF(AND(LEFT(Форма!C95,1)=" ",COUNTIF(INDIRECT(MORangeName),Форма!C95)&gt;0),IF(COUNTIF(ESAndMO,J95)&gt;1,"Совпадающая комбинация ХС и МО",""),"ошибка")),"")</f>
        <v/>
      </c>
      <c r="D95" s="59"/>
      <c r="E95" s="46" t="str">
        <f>IF($I95=1,IF(AND(ISNUMBER(Форма!E95),Форма!E95&gt;0),"","ошибка"),"")</f>
        <v/>
      </c>
      <c r="F95" s="15" t="str">
        <f>IF($I95=1,IF(AND(ISNUMBER(Форма!F95),Форма!F95&gt;0),"","ошибка"),"")</f>
        <v/>
      </c>
      <c r="G95" s="15" t="str">
        <f>IF($I95=1,IF(OR(AND(Форма!G$76="",Форма!G95=""),AND(Форма!G$76&lt;&gt;"",ISNUMBER(Форма!F95),Форма!G95&gt;0)),"","ошибка"),"")</f>
        <v/>
      </c>
      <c r="I95" s="13">
        <f>IF(LEN(CONCATENATE(Форма!A95,Форма!C95,Форма!E95,Форма!F95,Форма!G95))&gt;0,1,0)</f>
        <v>0</v>
      </c>
      <c r="J95" s="13" t="str">
        <f>SUBSTITUTE(SUBSTITUTE(SUBSTITUTE(SUBSTITUTE(SUBSTITUTE(SUBSTITUTE(SUBSTITUTE(CONCATENATE(Форма!A95,Форма!C95)," ","_"),"*","_"),"?","_"),"&lt;","_"),"&gt;","_"),"=","_"),"!","_")</f>
        <v/>
      </c>
    </row>
    <row r="96" spans="1:10" ht="25.5" customHeight="1">
      <c r="A96" s="69" t="str">
        <f>IF($I96=1,IF(AND(COUNTIF(EconomicSubjects,Форма!A96)&gt;0,Форма!A96&lt;&gt;""),IF(COUNTIF(ESAndMO,J96)&gt;1,"Совпадающая комбинация ХС и МО",""),"ошибка"),"")</f>
        <v/>
      </c>
      <c r="B96" s="69"/>
      <c r="C96" s="69" t="str">
        <f ca="1">IF($I96=1,IF(MORangeName="","ошибка",IF(AND(LEFT(Форма!C96,1)=" ",COUNTIF(INDIRECT(MORangeName),Форма!C96)&gt;0),IF(COUNTIF(ESAndMO,J96)&gt;1,"Совпадающая комбинация ХС и МО",""),"ошибка")),"")</f>
        <v/>
      </c>
      <c r="D96" s="59"/>
      <c r="E96" s="46" t="str">
        <f>IF($I96=1,IF(AND(ISNUMBER(Форма!E96),Форма!E96&gt;0),"","ошибка"),"")</f>
        <v/>
      </c>
      <c r="F96" s="15" t="str">
        <f>IF($I96=1,IF(AND(ISNUMBER(Форма!F96),Форма!F96&gt;0),"","ошибка"),"")</f>
        <v/>
      </c>
      <c r="G96" s="15" t="str">
        <f>IF($I96=1,IF(OR(AND(Форма!G$76="",Форма!G96=""),AND(Форма!G$76&lt;&gt;"",ISNUMBER(Форма!F96),Форма!G96&gt;0)),"","ошибка"),"")</f>
        <v/>
      </c>
      <c r="I96" s="13">
        <f>IF(LEN(CONCATENATE(Форма!A96,Форма!C96,Форма!E96,Форма!F96,Форма!G96))&gt;0,1,0)</f>
        <v>0</v>
      </c>
      <c r="J96" s="13" t="str">
        <f>SUBSTITUTE(SUBSTITUTE(SUBSTITUTE(SUBSTITUTE(SUBSTITUTE(SUBSTITUTE(SUBSTITUTE(CONCATENATE(Форма!A96,Форма!C96)," ","_"),"*","_"),"?","_"),"&lt;","_"),"&gt;","_"),"=","_"),"!","_")</f>
        <v/>
      </c>
    </row>
    <row r="97" spans="1:10" ht="25.5" customHeight="1">
      <c r="A97" s="69" t="str">
        <f>IF($I97=1,IF(AND(COUNTIF(EconomicSubjects,Форма!A97)&gt;0,Форма!A97&lt;&gt;""),IF(COUNTIF(ESAndMO,J97)&gt;1,"Совпадающая комбинация ХС и МО",""),"ошибка"),"")</f>
        <v/>
      </c>
      <c r="B97" s="69"/>
      <c r="C97" s="69" t="str">
        <f ca="1">IF($I97=1,IF(MORangeName="","ошибка",IF(AND(LEFT(Форма!C97,1)=" ",COUNTIF(INDIRECT(MORangeName),Форма!C97)&gt;0),IF(COUNTIF(ESAndMO,J97)&gt;1,"Совпадающая комбинация ХС и МО",""),"ошибка")),"")</f>
        <v/>
      </c>
      <c r="D97" s="59"/>
      <c r="E97" s="46" t="str">
        <f>IF($I97=1,IF(AND(ISNUMBER(Форма!E97),Форма!E97&gt;0),"","ошибка"),"")</f>
        <v/>
      </c>
      <c r="F97" s="15" t="str">
        <f>IF($I97=1,IF(AND(ISNUMBER(Форма!F97),Форма!F97&gt;0),"","ошибка"),"")</f>
        <v/>
      </c>
      <c r="G97" s="15" t="str">
        <f>IF($I97=1,IF(OR(AND(Форма!G$76="",Форма!G97=""),AND(Форма!G$76&lt;&gt;"",ISNUMBER(Форма!F97),Форма!G97&gt;0)),"","ошибка"),"")</f>
        <v/>
      </c>
      <c r="I97" s="13">
        <f>IF(LEN(CONCATENATE(Форма!A97,Форма!C97,Форма!E97,Форма!F97,Форма!G97))&gt;0,1,0)</f>
        <v>0</v>
      </c>
      <c r="J97" s="13" t="str">
        <f>SUBSTITUTE(SUBSTITUTE(SUBSTITUTE(SUBSTITUTE(SUBSTITUTE(SUBSTITUTE(SUBSTITUTE(CONCATENATE(Форма!A97,Форма!C97)," ","_"),"*","_"),"?","_"),"&lt;","_"),"&gt;","_"),"=","_"),"!","_")</f>
        <v/>
      </c>
    </row>
    <row r="98" spans="1:10" ht="25.5" customHeight="1">
      <c r="A98" s="69" t="str">
        <f>IF($I98=1,IF(AND(COUNTIF(EconomicSubjects,Форма!A98)&gt;0,Форма!A98&lt;&gt;""),IF(COUNTIF(ESAndMO,J98)&gt;1,"Совпадающая комбинация ХС и МО",""),"ошибка"),"")</f>
        <v/>
      </c>
      <c r="B98" s="69"/>
      <c r="C98" s="69" t="str">
        <f ca="1">IF($I98=1,IF(MORangeName="","ошибка",IF(AND(LEFT(Форма!C98,1)=" ",COUNTIF(INDIRECT(MORangeName),Форма!C98)&gt;0),IF(COUNTIF(ESAndMO,J98)&gt;1,"Совпадающая комбинация ХС и МО",""),"ошибка")),"")</f>
        <v/>
      </c>
      <c r="D98" s="59"/>
      <c r="E98" s="46" t="str">
        <f>IF($I98=1,IF(AND(ISNUMBER(Форма!E98),Форма!E98&gt;0),"","ошибка"),"")</f>
        <v/>
      </c>
      <c r="F98" s="15" t="str">
        <f>IF($I98=1,IF(AND(ISNUMBER(Форма!F98),Форма!F98&gt;0),"","ошибка"),"")</f>
        <v/>
      </c>
      <c r="G98" s="15" t="str">
        <f>IF($I98=1,IF(OR(AND(Форма!G$76="",Форма!G98=""),AND(Форма!G$76&lt;&gt;"",ISNUMBER(Форма!F98),Форма!G98&gt;0)),"","ошибка"),"")</f>
        <v/>
      </c>
      <c r="I98" s="13">
        <f>IF(LEN(CONCATENATE(Форма!A98,Форма!C98,Форма!E98,Форма!F98,Форма!G98))&gt;0,1,0)</f>
        <v>0</v>
      </c>
      <c r="J98" s="13" t="str">
        <f>SUBSTITUTE(SUBSTITUTE(SUBSTITUTE(SUBSTITUTE(SUBSTITUTE(SUBSTITUTE(SUBSTITUTE(CONCATENATE(Форма!A98,Форма!C98)," ","_"),"*","_"),"?","_"),"&lt;","_"),"&gt;","_"),"=","_"),"!","_")</f>
        <v/>
      </c>
    </row>
    <row r="99" spans="1:10" ht="25.5" customHeight="1">
      <c r="A99" s="69" t="str">
        <f>IF($I99=1,IF(AND(COUNTIF(EconomicSubjects,Форма!A99)&gt;0,Форма!A99&lt;&gt;""),IF(COUNTIF(ESAndMO,J99)&gt;1,"Совпадающая комбинация ХС и МО",""),"ошибка"),"")</f>
        <v/>
      </c>
      <c r="B99" s="69"/>
      <c r="C99" s="69" t="str">
        <f ca="1">IF($I99=1,IF(MORangeName="","ошибка",IF(AND(LEFT(Форма!C99,1)=" ",COUNTIF(INDIRECT(MORangeName),Форма!C99)&gt;0),IF(COUNTIF(ESAndMO,J99)&gt;1,"Совпадающая комбинация ХС и МО",""),"ошибка")),"")</f>
        <v/>
      </c>
      <c r="D99" s="59"/>
      <c r="E99" s="46" t="str">
        <f>IF($I99=1,IF(AND(ISNUMBER(Форма!E99),Форма!E99&gt;0),"","ошибка"),"")</f>
        <v/>
      </c>
      <c r="F99" s="15" t="str">
        <f>IF($I99=1,IF(AND(ISNUMBER(Форма!F99),Форма!F99&gt;0),"","ошибка"),"")</f>
        <v/>
      </c>
      <c r="G99" s="15" t="str">
        <f>IF($I99=1,IF(OR(AND(Форма!G$76="",Форма!G99=""),AND(Форма!G$76&lt;&gt;"",ISNUMBER(Форма!F99),Форма!G99&gt;0)),"","ошибка"),"")</f>
        <v/>
      </c>
      <c r="I99" s="13">
        <f>IF(LEN(CONCATENATE(Форма!A99,Форма!C99,Форма!E99,Форма!F99,Форма!G99))&gt;0,1,0)</f>
        <v>0</v>
      </c>
      <c r="J99" s="13" t="str">
        <f>SUBSTITUTE(SUBSTITUTE(SUBSTITUTE(SUBSTITUTE(SUBSTITUTE(SUBSTITUTE(SUBSTITUTE(CONCATENATE(Форма!A99,Форма!C99)," ","_"),"*","_"),"?","_"),"&lt;","_"),"&gt;","_"),"=","_"),"!","_")</f>
        <v/>
      </c>
    </row>
    <row r="100" spans="1:10" ht="25.5" customHeight="1">
      <c r="A100" s="69" t="str">
        <f>IF($I100=1,IF(AND(COUNTIF(EconomicSubjects,Форма!A100)&gt;0,Форма!A100&lt;&gt;""),IF(COUNTIF(ESAndMO,J100)&gt;1,"Совпадающая комбинация ХС и МО",""),"ошибка"),"")</f>
        <v/>
      </c>
      <c r="B100" s="69"/>
      <c r="C100" s="69" t="str">
        <f ca="1">IF($I100=1,IF(MORangeName="","ошибка",IF(AND(LEFT(Форма!C100,1)=" ",COUNTIF(INDIRECT(MORangeName),Форма!C100)&gt;0),IF(COUNTIF(ESAndMO,J100)&gt;1,"Совпадающая комбинация ХС и МО",""),"ошибка")),"")</f>
        <v/>
      </c>
      <c r="D100" s="59"/>
      <c r="E100" s="46" t="str">
        <f>IF($I100=1,IF(AND(ISNUMBER(Форма!E100),Форма!E100&gt;0),"","ошибка"),"")</f>
        <v/>
      </c>
      <c r="F100" s="15" t="str">
        <f>IF($I100=1,IF(AND(ISNUMBER(Форма!F100),Форма!F100&gt;0),"","ошибка"),"")</f>
        <v/>
      </c>
      <c r="G100" s="15" t="str">
        <f>IF($I100=1,IF(OR(AND(Форма!G$76="",Форма!G100=""),AND(Форма!G$76&lt;&gt;"",ISNUMBER(Форма!F100),Форма!G100&gt;0)),"","ошибка"),"")</f>
        <v/>
      </c>
      <c r="I100" s="13">
        <f>IF(LEN(CONCATENATE(Форма!A100,Форма!C100,Форма!E100,Форма!F100,Форма!G100))&gt;0,1,0)</f>
        <v>0</v>
      </c>
      <c r="J100" s="13" t="str">
        <f>SUBSTITUTE(SUBSTITUTE(SUBSTITUTE(SUBSTITUTE(SUBSTITUTE(SUBSTITUTE(SUBSTITUTE(CONCATENATE(Форма!A100,Форма!C100)," ","_"),"*","_"),"?","_"),"&lt;","_"),"&gt;","_"),"=","_"),"!","_")</f>
        <v/>
      </c>
    </row>
    <row r="101" spans="1:10" ht="25.5" customHeight="1">
      <c r="A101" s="69" t="str">
        <f>IF($I101=1,IF(AND(COUNTIF(EconomicSubjects,Форма!A101)&gt;0,Форма!A101&lt;&gt;""),IF(COUNTIF(ESAndMO,J101)&gt;1,"Совпадающая комбинация ХС и МО",""),"ошибка"),"")</f>
        <v/>
      </c>
      <c r="B101" s="69"/>
      <c r="C101" s="69" t="str">
        <f ca="1">IF($I101=1,IF(MORangeName="","ошибка",IF(AND(LEFT(Форма!C101,1)=" ",COUNTIF(INDIRECT(MORangeName),Форма!C101)&gt;0),IF(COUNTIF(ESAndMO,J101)&gt;1,"Совпадающая комбинация ХС и МО",""),"ошибка")),"")</f>
        <v/>
      </c>
      <c r="D101" s="59"/>
      <c r="E101" s="46" t="str">
        <f>IF($I101=1,IF(AND(ISNUMBER(Форма!E101),Форма!E101&gt;0),"","ошибка"),"")</f>
        <v/>
      </c>
      <c r="F101" s="15" t="str">
        <f>IF($I101=1,IF(AND(ISNUMBER(Форма!F101),Форма!F101&gt;0),"","ошибка"),"")</f>
        <v/>
      </c>
      <c r="G101" s="15" t="str">
        <f>IF($I101=1,IF(OR(AND(Форма!G$76="",Форма!G101=""),AND(Форма!G$76&lt;&gt;"",ISNUMBER(Форма!F101),Форма!G101&gt;0)),"","ошибка"),"")</f>
        <v/>
      </c>
      <c r="I101" s="13">
        <f>IF(LEN(CONCATENATE(Форма!A101,Форма!C101,Форма!E101,Форма!F101,Форма!G101))&gt;0,1,0)</f>
        <v>0</v>
      </c>
      <c r="J101" s="13" t="str">
        <f>SUBSTITUTE(SUBSTITUTE(SUBSTITUTE(SUBSTITUTE(SUBSTITUTE(SUBSTITUTE(SUBSTITUTE(CONCATENATE(Форма!A101,Форма!C101)," ","_"),"*","_"),"?","_"),"&lt;","_"),"&gt;","_"),"=","_"),"!","_")</f>
        <v/>
      </c>
    </row>
    <row r="102" spans="1:10" ht="25.5" customHeight="1">
      <c r="A102" s="69" t="str">
        <f>IF($I102=1,IF(AND(COUNTIF(EconomicSubjects,Форма!A102)&gt;0,Форма!A102&lt;&gt;""),IF(COUNTIF(ESAndMO,J102)&gt;1,"Совпадающая комбинация ХС и МО",""),"ошибка"),"")</f>
        <v/>
      </c>
      <c r="B102" s="69"/>
      <c r="C102" s="69" t="str">
        <f ca="1">IF($I102=1,IF(MORangeName="","ошибка",IF(AND(LEFT(Форма!C102,1)=" ",COUNTIF(INDIRECT(MORangeName),Форма!C102)&gt;0),IF(COUNTIF(ESAndMO,J102)&gt;1,"Совпадающая комбинация ХС и МО",""),"ошибка")),"")</f>
        <v/>
      </c>
      <c r="D102" s="59"/>
      <c r="E102" s="46" t="str">
        <f>IF($I102=1,IF(AND(ISNUMBER(Форма!E102),Форма!E102&gt;0),"","ошибка"),"")</f>
        <v/>
      </c>
      <c r="F102" s="15" t="str">
        <f>IF($I102=1,IF(AND(ISNUMBER(Форма!F102),Форма!F102&gt;0),"","ошибка"),"")</f>
        <v/>
      </c>
      <c r="G102" s="15" t="str">
        <f>IF($I102=1,IF(OR(AND(Форма!G$76="",Форма!G102=""),AND(Форма!G$76&lt;&gt;"",ISNUMBER(Форма!F102),Форма!G102&gt;0)),"","ошибка"),"")</f>
        <v/>
      </c>
      <c r="I102" s="13">
        <f>IF(LEN(CONCATENATE(Форма!A102,Форма!C102,Форма!E102,Форма!F102,Форма!G102))&gt;0,1,0)</f>
        <v>0</v>
      </c>
      <c r="J102" s="13" t="str">
        <f>SUBSTITUTE(SUBSTITUTE(SUBSTITUTE(SUBSTITUTE(SUBSTITUTE(SUBSTITUTE(SUBSTITUTE(CONCATENATE(Форма!A102,Форма!C102)," ","_"),"*","_"),"?","_"),"&lt;","_"),"&gt;","_"),"=","_"),"!","_")</f>
        <v/>
      </c>
    </row>
    <row r="103" spans="1:10" ht="25.5" customHeight="1">
      <c r="A103" s="69" t="str">
        <f>IF($I103=1,IF(AND(COUNTIF(EconomicSubjects,Форма!A103)&gt;0,Форма!A103&lt;&gt;""),IF(COUNTIF(ESAndMO,J103)&gt;1,"Совпадающая комбинация ХС и МО",""),"ошибка"),"")</f>
        <v/>
      </c>
      <c r="B103" s="69"/>
      <c r="C103" s="69" t="str">
        <f ca="1">IF($I103=1,IF(MORangeName="","ошибка",IF(AND(LEFT(Форма!C103,1)=" ",COUNTIF(INDIRECT(MORangeName),Форма!C103)&gt;0),IF(COUNTIF(ESAndMO,J103)&gt;1,"Совпадающая комбинация ХС и МО",""),"ошибка")),"")</f>
        <v/>
      </c>
      <c r="D103" s="59"/>
      <c r="E103" s="46" t="str">
        <f>IF($I103=1,IF(AND(ISNUMBER(Форма!E103),Форма!E103&gt;0),"","ошибка"),"")</f>
        <v/>
      </c>
      <c r="F103" s="15" t="str">
        <f>IF($I103=1,IF(AND(ISNUMBER(Форма!F103),Форма!F103&gt;0),"","ошибка"),"")</f>
        <v/>
      </c>
      <c r="G103" s="15" t="str">
        <f>IF($I103=1,IF(OR(AND(Форма!G$76="",Форма!G103=""),AND(Форма!G$76&lt;&gt;"",ISNUMBER(Форма!F103),Форма!G103&gt;0)),"","ошибка"),"")</f>
        <v/>
      </c>
      <c r="I103" s="13">
        <f>IF(LEN(CONCATENATE(Форма!A103,Форма!C103,Форма!E103,Форма!F103,Форма!G103))&gt;0,1,0)</f>
        <v>0</v>
      </c>
      <c r="J103" s="13" t="str">
        <f>SUBSTITUTE(SUBSTITUTE(SUBSTITUTE(SUBSTITUTE(SUBSTITUTE(SUBSTITUTE(SUBSTITUTE(CONCATENATE(Форма!A103,Форма!C103)," ","_"),"*","_"),"?","_"),"&lt;","_"),"&gt;","_"),"=","_"),"!","_")</f>
        <v/>
      </c>
    </row>
    <row r="104" spans="1:10" ht="25.5" customHeight="1">
      <c r="A104" s="69" t="str">
        <f>IF($I104=1,IF(AND(COUNTIF(EconomicSubjects,Форма!A104)&gt;0,Форма!A104&lt;&gt;""),IF(COUNTIF(ESAndMO,J104)&gt;1,"Совпадающая комбинация ХС и МО",""),"ошибка"),"")</f>
        <v/>
      </c>
      <c r="B104" s="69"/>
      <c r="C104" s="69" t="str">
        <f ca="1">IF($I104=1,IF(MORangeName="","ошибка",IF(AND(LEFT(Форма!C104,1)=" ",COUNTIF(INDIRECT(MORangeName),Форма!C104)&gt;0),IF(COUNTIF(ESAndMO,J104)&gt;1,"Совпадающая комбинация ХС и МО",""),"ошибка")),"")</f>
        <v/>
      </c>
      <c r="D104" s="59"/>
      <c r="E104" s="46" t="str">
        <f>IF($I104=1,IF(AND(ISNUMBER(Форма!E104),Форма!E104&gt;0),"","ошибка"),"")</f>
        <v/>
      </c>
      <c r="F104" s="15" t="str">
        <f>IF($I104=1,IF(AND(ISNUMBER(Форма!F104),Форма!F104&gt;0),"","ошибка"),"")</f>
        <v/>
      </c>
      <c r="G104" s="15" t="str">
        <f>IF($I104=1,IF(OR(AND(Форма!G$76="",Форма!G104=""),AND(Форма!G$76&lt;&gt;"",ISNUMBER(Форма!F104),Форма!G104&gt;0)),"","ошибка"),"")</f>
        <v/>
      </c>
      <c r="I104" s="13">
        <f>IF(LEN(CONCATENATE(Форма!A104,Форма!C104,Форма!E104,Форма!F104,Форма!G104))&gt;0,1,0)</f>
        <v>0</v>
      </c>
      <c r="J104" s="13" t="str">
        <f>SUBSTITUTE(SUBSTITUTE(SUBSTITUTE(SUBSTITUTE(SUBSTITUTE(SUBSTITUTE(SUBSTITUTE(CONCATENATE(Форма!A104,Форма!C104)," ","_"),"*","_"),"?","_"),"&lt;","_"),"&gt;","_"),"=","_"),"!","_")</f>
        <v/>
      </c>
    </row>
    <row r="105" spans="1:10" ht="25.5" customHeight="1">
      <c r="A105" s="69" t="str">
        <f>IF($I105=1,IF(AND(COUNTIF(EconomicSubjects,Форма!A105)&gt;0,Форма!A105&lt;&gt;""),IF(COUNTIF(ESAndMO,J105)&gt;1,"Совпадающая комбинация ХС и МО",""),"ошибка"),"")</f>
        <v/>
      </c>
      <c r="B105" s="69"/>
      <c r="C105" s="69" t="str">
        <f ca="1">IF($I105=1,IF(MORangeName="","ошибка",IF(AND(LEFT(Форма!C105,1)=" ",COUNTIF(INDIRECT(MORangeName),Форма!C105)&gt;0),IF(COUNTIF(ESAndMO,J105)&gt;1,"Совпадающая комбинация ХС и МО",""),"ошибка")),"")</f>
        <v/>
      </c>
      <c r="D105" s="59"/>
      <c r="E105" s="46" t="str">
        <f>IF($I105=1,IF(AND(ISNUMBER(Форма!E105),Форма!E105&gt;0),"","ошибка"),"")</f>
        <v/>
      </c>
      <c r="F105" s="15" t="str">
        <f>IF($I105=1,IF(AND(ISNUMBER(Форма!F105),Форма!F105&gt;0),"","ошибка"),"")</f>
        <v/>
      </c>
      <c r="G105" s="15" t="str">
        <f>IF($I105=1,IF(OR(AND(Форма!G$76="",Форма!G105=""),AND(Форма!G$76&lt;&gt;"",ISNUMBER(Форма!F105),Форма!G105&gt;0)),"","ошибка"),"")</f>
        <v/>
      </c>
      <c r="I105" s="13">
        <f>IF(LEN(CONCATENATE(Форма!A105,Форма!C105,Форма!E105,Форма!F105,Форма!G105))&gt;0,1,0)</f>
        <v>0</v>
      </c>
      <c r="J105" s="13" t="str">
        <f>SUBSTITUTE(SUBSTITUTE(SUBSTITUTE(SUBSTITUTE(SUBSTITUTE(SUBSTITUTE(SUBSTITUTE(CONCATENATE(Форма!A105,Форма!C105)," ","_"),"*","_"),"?","_"),"&lt;","_"),"&gt;","_"),"=","_"),"!","_")</f>
        <v/>
      </c>
    </row>
    <row r="106" spans="1:10" ht="25.5" customHeight="1">
      <c r="A106" s="69" t="str">
        <f>IF($I106=1,IF(AND(COUNTIF(EconomicSubjects,Форма!A106)&gt;0,Форма!A106&lt;&gt;""),IF(COUNTIF(ESAndMO,J106)&gt;1,"Совпадающая комбинация ХС и МО",""),"ошибка"),"")</f>
        <v/>
      </c>
      <c r="B106" s="69"/>
      <c r="C106" s="69" t="str">
        <f ca="1">IF($I106=1,IF(MORangeName="","ошибка",IF(AND(LEFT(Форма!C106,1)=" ",COUNTIF(INDIRECT(MORangeName),Форма!C106)&gt;0),IF(COUNTIF(ESAndMO,J106)&gt;1,"Совпадающая комбинация ХС и МО",""),"ошибка")),"")</f>
        <v/>
      </c>
      <c r="D106" s="59"/>
      <c r="E106" s="46" t="str">
        <f>IF($I106=1,IF(AND(ISNUMBER(Форма!E106),Форма!E106&gt;0),"","ошибка"),"")</f>
        <v/>
      </c>
      <c r="F106" s="15" t="str">
        <f>IF($I106=1,IF(AND(ISNUMBER(Форма!F106),Форма!F106&gt;0),"","ошибка"),"")</f>
        <v/>
      </c>
      <c r="G106" s="15" t="str">
        <f>IF($I106=1,IF(OR(AND(Форма!G$76="",Форма!G106=""),AND(Форма!G$76&lt;&gt;"",ISNUMBER(Форма!F106),Форма!G106&gt;0)),"","ошибка"),"")</f>
        <v/>
      </c>
      <c r="I106" s="13">
        <f>IF(LEN(CONCATENATE(Форма!A106,Форма!C106,Форма!E106,Форма!F106,Форма!G106))&gt;0,1,0)</f>
        <v>0</v>
      </c>
      <c r="J106" s="13" t="str">
        <f>SUBSTITUTE(SUBSTITUTE(SUBSTITUTE(SUBSTITUTE(SUBSTITUTE(SUBSTITUTE(SUBSTITUTE(CONCATENATE(Форма!A106,Форма!C106)," ","_"),"*","_"),"?","_"),"&lt;","_"),"&gt;","_"),"=","_"),"!","_")</f>
        <v/>
      </c>
    </row>
    <row r="107" spans="1:10" ht="25.5" customHeight="1">
      <c r="A107" s="69" t="str">
        <f>IF($I107=1,IF(AND(COUNTIF(EconomicSubjects,Форма!A107)&gt;0,Форма!A107&lt;&gt;""),IF(COUNTIF(ESAndMO,J107)&gt;1,"Совпадающая комбинация ХС и МО",""),"ошибка"),"")</f>
        <v/>
      </c>
      <c r="B107" s="69"/>
      <c r="C107" s="69" t="str">
        <f ca="1">IF($I107=1,IF(MORangeName="","ошибка",IF(AND(LEFT(Форма!C107,1)=" ",COUNTIF(INDIRECT(MORangeName),Форма!C107)&gt;0),IF(COUNTIF(ESAndMO,J107)&gt;1,"Совпадающая комбинация ХС и МО",""),"ошибка")),"")</f>
        <v/>
      </c>
      <c r="D107" s="59"/>
      <c r="E107" s="46" t="str">
        <f>IF($I107=1,IF(AND(ISNUMBER(Форма!E107),Форма!E107&gt;0),"","ошибка"),"")</f>
        <v/>
      </c>
      <c r="F107" s="15" t="str">
        <f>IF($I107=1,IF(AND(ISNUMBER(Форма!F107),Форма!F107&gt;0),"","ошибка"),"")</f>
        <v/>
      </c>
      <c r="G107" s="15" t="str">
        <f>IF($I107=1,IF(OR(AND(Форма!G$76="",Форма!G107=""),AND(Форма!G$76&lt;&gt;"",ISNUMBER(Форма!F107),Форма!G107&gt;0)),"","ошибка"),"")</f>
        <v/>
      </c>
      <c r="I107" s="13">
        <f>IF(LEN(CONCATENATE(Форма!A107,Форма!C107,Форма!E107,Форма!F107,Форма!G107))&gt;0,1,0)</f>
        <v>0</v>
      </c>
      <c r="J107" s="13" t="str">
        <f>SUBSTITUTE(SUBSTITUTE(SUBSTITUTE(SUBSTITUTE(SUBSTITUTE(SUBSTITUTE(SUBSTITUTE(CONCATENATE(Форма!A107,Форма!C107)," ","_"),"*","_"),"?","_"),"&lt;","_"),"&gt;","_"),"=","_"),"!","_")</f>
        <v/>
      </c>
    </row>
    <row r="108" spans="1:10" ht="25.5" customHeight="1">
      <c r="A108" s="69" t="str">
        <f>IF($I108=1,IF(AND(COUNTIF(EconomicSubjects,Форма!A108)&gt;0,Форма!A108&lt;&gt;""),IF(COUNTIF(ESAndMO,J108)&gt;1,"Совпадающая комбинация ХС и МО",""),"ошибка"),"")</f>
        <v/>
      </c>
      <c r="B108" s="69"/>
      <c r="C108" s="69" t="str">
        <f ca="1">IF($I108=1,IF(MORangeName="","ошибка",IF(AND(LEFT(Форма!C108,1)=" ",COUNTIF(INDIRECT(MORangeName),Форма!C108)&gt;0),IF(COUNTIF(ESAndMO,J108)&gt;1,"Совпадающая комбинация ХС и МО",""),"ошибка")),"")</f>
        <v/>
      </c>
      <c r="D108" s="59"/>
      <c r="E108" s="46" t="str">
        <f>IF($I108=1,IF(AND(ISNUMBER(Форма!E108),Форма!E108&gt;0),"","ошибка"),"")</f>
        <v/>
      </c>
      <c r="F108" s="15" t="str">
        <f>IF($I108=1,IF(AND(ISNUMBER(Форма!F108),Форма!F108&gt;0),"","ошибка"),"")</f>
        <v/>
      </c>
      <c r="G108" s="15" t="str">
        <f>IF($I108=1,IF(OR(AND(Форма!G$76="",Форма!G108=""),AND(Форма!G$76&lt;&gt;"",ISNUMBER(Форма!F108),Форма!G108&gt;0)),"","ошибка"),"")</f>
        <v/>
      </c>
      <c r="I108" s="13">
        <f>IF(LEN(CONCATENATE(Форма!A108,Форма!C108,Форма!E108,Форма!F108,Форма!G108))&gt;0,1,0)</f>
        <v>0</v>
      </c>
      <c r="J108" s="13" t="str">
        <f>SUBSTITUTE(SUBSTITUTE(SUBSTITUTE(SUBSTITUTE(SUBSTITUTE(SUBSTITUTE(SUBSTITUTE(CONCATENATE(Форма!A108,Форма!C108)," ","_"),"*","_"),"?","_"),"&lt;","_"),"&gt;","_"),"=","_"),"!","_")</f>
        <v/>
      </c>
    </row>
    <row r="109" spans="1:10" ht="25.5" customHeight="1">
      <c r="A109" s="69" t="str">
        <f>IF($I109=1,IF(AND(COUNTIF(EconomicSubjects,Форма!A109)&gt;0,Форма!A109&lt;&gt;""),IF(COUNTIF(ESAndMO,J109)&gt;1,"Совпадающая комбинация ХС и МО",""),"ошибка"),"")</f>
        <v/>
      </c>
      <c r="B109" s="69"/>
      <c r="C109" s="69" t="str">
        <f ca="1">IF($I109=1,IF(MORangeName="","ошибка",IF(AND(LEFT(Форма!C109,1)=" ",COUNTIF(INDIRECT(MORangeName),Форма!C109)&gt;0),IF(COUNTIF(ESAndMO,J109)&gt;1,"Совпадающая комбинация ХС и МО",""),"ошибка")),"")</f>
        <v/>
      </c>
      <c r="D109" s="59"/>
      <c r="E109" s="46" t="str">
        <f>IF($I109=1,IF(AND(ISNUMBER(Форма!E109),Форма!E109&gt;0),"","ошибка"),"")</f>
        <v/>
      </c>
      <c r="F109" s="15" t="str">
        <f>IF($I109=1,IF(AND(ISNUMBER(Форма!F109),Форма!F109&gt;0),"","ошибка"),"")</f>
        <v/>
      </c>
      <c r="G109" s="15" t="str">
        <f>IF($I109=1,IF(OR(AND(Форма!G$76="",Форма!G109=""),AND(Форма!G$76&lt;&gt;"",ISNUMBER(Форма!F109),Форма!G109&gt;0)),"","ошибка"),"")</f>
        <v/>
      </c>
      <c r="I109" s="13">
        <f>IF(LEN(CONCATENATE(Форма!A109,Форма!C109,Форма!E109,Форма!F109,Форма!G109))&gt;0,1,0)</f>
        <v>0</v>
      </c>
      <c r="J109" s="13" t="str">
        <f>SUBSTITUTE(SUBSTITUTE(SUBSTITUTE(SUBSTITUTE(SUBSTITUTE(SUBSTITUTE(SUBSTITUTE(CONCATENATE(Форма!A109,Форма!C109)," ","_"),"*","_"),"?","_"),"&lt;","_"),"&gt;","_"),"=","_"),"!","_")</f>
        <v/>
      </c>
    </row>
    <row r="110" spans="1:10" ht="25.5" customHeight="1">
      <c r="A110" s="69" t="str">
        <f>IF($I110=1,IF(AND(COUNTIF(EconomicSubjects,Форма!A110)&gt;0,Форма!A110&lt;&gt;""),IF(COUNTIF(ESAndMO,J110)&gt;1,"Совпадающая комбинация ХС и МО",""),"ошибка"),"")</f>
        <v/>
      </c>
      <c r="B110" s="69"/>
      <c r="C110" s="69" t="str">
        <f ca="1">IF($I110=1,IF(MORangeName="","ошибка",IF(AND(LEFT(Форма!C110,1)=" ",COUNTIF(INDIRECT(MORangeName),Форма!C110)&gt;0),IF(COUNTIF(ESAndMO,J110)&gt;1,"Совпадающая комбинация ХС и МО",""),"ошибка")),"")</f>
        <v/>
      </c>
      <c r="D110" s="59"/>
      <c r="E110" s="46" t="str">
        <f>IF($I110=1,IF(AND(ISNUMBER(Форма!E110),Форма!E110&gt;0),"","ошибка"),"")</f>
        <v/>
      </c>
      <c r="F110" s="15" t="str">
        <f>IF($I110=1,IF(AND(ISNUMBER(Форма!F110),Форма!F110&gt;0),"","ошибка"),"")</f>
        <v/>
      </c>
      <c r="G110" s="15" t="str">
        <f>IF($I110=1,IF(OR(AND(Форма!G$76="",Форма!G110=""),AND(Форма!G$76&lt;&gt;"",ISNUMBER(Форма!F110),Форма!G110&gt;0)),"","ошибка"),"")</f>
        <v/>
      </c>
      <c r="I110" s="13">
        <f>IF(LEN(CONCATENATE(Форма!A110,Форма!C110,Форма!E110,Форма!F110,Форма!G110))&gt;0,1,0)</f>
        <v>0</v>
      </c>
      <c r="J110" s="13" t="str">
        <f>SUBSTITUTE(SUBSTITUTE(SUBSTITUTE(SUBSTITUTE(SUBSTITUTE(SUBSTITUTE(SUBSTITUTE(CONCATENATE(Форма!A110,Форма!C110)," ","_"),"*","_"),"?","_"),"&lt;","_"),"&gt;","_"),"=","_"),"!","_")</f>
        <v/>
      </c>
    </row>
    <row r="111" spans="1:10" ht="25.5" customHeight="1">
      <c r="A111" s="69" t="str">
        <f>IF($I111=1,IF(AND(COUNTIF(EconomicSubjects,Форма!A111)&gt;0,Форма!A111&lt;&gt;""),IF(COUNTIF(ESAndMO,J111)&gt;1,"Совпадающая комбинация ХС и МО",""),"ошибка"),"")</f>
        <v/>
      </c>
      <c r="B111" s="69"/>
      <c r="C111" s="69" t="str">
        <f ca="1">IF($I111=1,IF(MORangeName="","ошибка",IF(AND(LEFT(Форма!C111,1)=" ",COUNTIF(INDIRECT(MORangeName),Форма!C111)&gt;0),IF(COUNTIF(ESAndMO,J111)&gt;1,"Совпадающая комбинация ХС и МО",""),"ошибка")),"")</f>
        <v/>
      </c>
      <c r="D111" s="59"/>
      <c r="E111" s="46" t="str">
        <f>IF($I111=1,IF(AND(ISNUMBER(Форма!E111),Форма!E111&gt;0),"","ошибка"),"")</f>
        <v/>
      </c>
      <c r="F111" s="15" t="str">
        <f>IF($I111=1,IF(AND(ISNUMBER(Форма!F111),Форма!F111&gt;0),"","ошибка"),"")</f>
        <v/>
      </c>
      <c r="G111" s="15" t="str">
        <f>IF($I111=1,IF(OR(AND(Форма!G$76="",Форма!G111=""),AND(Форма!G$76&lt;&gt;"",ISNUMBER(Форма!F111),Форма!G111&gt;0)),"","ошибка"),"")</f>
        <v/>
      </c>
      <c r="I111" s="13">
        <f>IF(LEN(CONCATENATE(Форма!A111,Форма!C111,Форма!E111,Форма!F111,Форма!G111))&gt;0,1,0)</f>
        <v>0</v>
      </c>
      <c r="J111" s="13" t="str">
        <f>SUBSTITUTE(SUBSTITUTE(SUBSTITUTE(SUBSTITUTE(SUBSTITUTE(SUBSTITUTE(SUBSTITUTE(CONCATENATE(Форма!A111,Форма!C111)," ","_"),"*","_"),"?","_"),"&lt;","_"),"&gt;","_"),"=","_"),"!","_")</f>
        <v/>
      </c>
    </row>
    <row r="112" spans="1:10" ht="25.5" customHeight="1">
      <c r="A112" s="69" t="str">
        <f>IF($I112=1,IF(AND(COUNTIF(EconomicSubjects,Форма!A112)&gt;0,Форма!A112&lt;&gt;""),IF(COUNTIF(ESAndMO,J112)&gt;1,"Совпадающая комбинация ХС и МО",""),"ошибка"),"")</f>
        <v/>
      </c>
      <c r="B112" s="69"/>
      <c r="C112" s="69" t="str">
        <f ca="1">IF($I112=1,IF(MORangeName="","ошибка",IF(AND(LEFT(Форма!C112,1)=" ",COUNTIF(INDIRECT(MORangeName),Форма!C112)&gt;0),IF(COUNTIF(ESAndMO,J112)&gt;1,"Совпадающая комбинация ХС и МО",""),"ошибка")),"")</f>
        <v/>
      </c>
      <c r="D112" s="59"/>
      <c r="E112" s="46" t="str">
        <f>IF($I112=1,IF(AND(ISNUMBER(Форма!E112),Форма!E112&gt;0),"","ошибка"),"")</f>
        <v/>
      </c>
      <c r="F112" s="15" t="str">
        <f>IF($I112=1,IF(AND(ISNUMBER(Форма!F112),Форма!F112&gt;0),"","ошибка"),"")</f>
        <v/>
      </c>
      <c r="G112" s="15" t="str">
        <f>IF($I112=1,IF(OR(AND(Форма!G$76="",Форма!G112=""),AND(Форма!G$76&lt;&gt;"",ISNUMBER(Форма!F112),Форма!G112&gt;0)),"","ошибка"),"")</f>
        <v/>
      </c>
      <c r="I112" s="13">
        <f>IF(LEN(CONCATENATE(Форма!A112,Форма!C112,Форма!E112,Форма!F112,Форма!G112))&gt;0,1,0)</f>
        <v>0</v>
      </c>
      <c r="J112" s="13" t="str">
        <f>SUBSTITUTE(SUBSTITUTE(SUBSTITUTE(SUBSTITUTE(SUBSTITUTE(SUBSTITUTE(SUBSTITUTE(CONCATENATE(Форма!A112,Форма!C112)," ","_"),"*","_"),"?","_"),"&lt;","_"),"&gt;","_"),"=","_"),"!","_")</f>
        <v/>
      </c>
    </row>
    <row r="113" spans="1:10" ht="25.5" customHeight="1">
      <c r="A113" s="69" t="str">
        <f>IF($I113=1,IF(AND(COUNTIF(EconomicSubjects,Форма!A113)&gt;0,Форма!A113&lt;&gt;""),IF(COUNTIF(ESAndMO,J113)&gt;1,"Совпадающая комбинация ХС и МО",""),"ошибка"),"")</f>
        <v/>
      </c>
      <c r="B113" s="69"/>
      <c r="C113" s="69" t="str">
        <f ca="1">IF($I113=1,IF(MORangeName="","ошибка",IF(AND(LEFT(Форма!C113,1)=" ",COUNTIF(INDIRECT(MORangeName),Форма!C113)&gt;0),IF(COUNTIF(ESAndMO,J113)&gt;1,"Совпадающая комбинация ХС и МО",""),"ошибка")),"")</f>
        <v/>
      </c>
      <c r="D113" s="59"/>
      <c r="E113" s="46" t="str">
        <f>IF($I113=1,IF(AND(ISNUMBER(Форма!E113),Форма!E113&gt;0),"","ошибка"),"")</f>
        <v/>
      </c>
      <c r="F113" s="15" t="str">
        <f>IF($I113=1,IF(AND(ISNUMBER(Форма!F113),Форма!F113&gt;0),"","ошибка"),"")</f>
        <v/>
      </c>
      <c r="G113" s="15" t="str">
        <f>IF($I113=1,IF(OR(AND(Форма!G$76="",Форма!G113=""),AND(Форма!G$76&lt;&gt;"",ISNUMBER(Форма!F113),Форма!G113&gt;0)),"","ошибка"),"")</f>
        <v/>
      </c>
      <c r="I113" s="13">
        <f>IF(LEN(CONCATENATE(Форма!A113,Форма!C113,Форма!E113,Форма!F113,Форма!G113))&gt;0,1,0)</f>
        <v>0</v>
      </c>
      <c r="J113" s="13" t="str">
        <f>SUBSTITUTE(SUBSTITUTE(SUBSTITUTE(SUBSTITUTE(SUBSTITUTE(SUBSTITUTE(SUBSTITUTE(CONCATENATE(Форма!A113,Форма!C113)," ","_"),"*","_"),"?","_"),"&lt;","_"),"&gt;","_"),"=","_"),"!","_")</f>
        <v/>
      </c>
    </row>
    <row r="114" spans="1:10" ht="25.5" customHeight="1">
      <c r="A114" s="69" t="str">
        <f>IF($I114=1,IF(AND(COUNTIF(EconomicSubjects,Форма!A114)&gt;0,Форма!A114&lt;&gt;""),IF(COUNTIF(ESAndMO,J114)&gt;1,"Совпадающая комбинация ХС и МО",""),"ошибка"),"")</f>
        <v/>
      </c>
      <c r="B114" s="69"/>
      <c r="C114" s="69" t="str">
        <f ca="1">IF($I114=1,IF(MORangeName="","ошибка",IF(AND(LEFT(Форма!C114,1)=" ",COUNTIF(INDIRECT(MORangeName),Форма!C114)&gt;0),IF(COUNTIF(ESAndMO,J114)&gt;1,"Совпадающая комбинация ХС и МО",""),"ошибка")),"")</f>
        <v/>
      </c>
      <c r="D114" s="59"/>
      <c r="E114" s="46" t="str">
        <f>IF($I114=1,IF(AND(ISNUMBER(Форма!E114),Форма!E114&gt;0),"","ошибка"),"")</f>
        <v/>
      </c>
      <c r="F114" s="15" t="str">
        <f>IF($I114=1,IF(AND(ISNUMBER(Форма!F114),Форма!F114&gt;0),"","ошибка"),"")</f>
        <v/>
      </c>
      <c r="G114" s="15" t="str">
        <f>IF($I114=1,IF(OR(AND(Форма!G$76="",Форма!G114=""),AND(Форма!G$76&lt;&gt;"",ISNUMBER(Форма!F114),Форма!G114&gt;0)),"","ошибка"),"")</f>
        <v/>
      </c>
      <c r="I114" s="13">
        <f>IF(LEN(CONCATENATE(Форма!A114,Форма!C114,Форма!E114,Форма!F114,Форма!G114))&gt;0,1,0)</f>
        <v>0</v>
      </c>
      <c r="J114" s="13" t="str">
        <f>SUBSTITUTE(SUBSTITUTE(SUBSTITUTE(SUBSTITUTE(SUBSTITUTE(SUBSTITUTE(SUBSTITUTE(CONCATENATE(Форма!A114,Форма!C114)," ","_"),"*","_"),"?","_"),"&lt;","_"),"&gt;","_"),"=","_"),"!","_")</f>
        <v/>
      </c>
    </row>
    <row r="115" spans="1:10" ht="25.5" customHeight="1">
      <c r="A115" s="69" t="str">
        <f>IF($I115=1,IF(AND(COUNTIF(EconomicSubjects,Форма!A115)&gt;0,Форма!A115&lt;&gt;""),IF(COUNTIF(ESAndMO,J115)&gt;1,"Совпадающая комбинация ХС и МО",""),"ошибка"),"")</f>
        <v/>
      </c>
      <c r="B115" s="69"/>
      <c r="C115" s="69" t="str">
        <f ca="1">IF($I115=1,IF(MORangeName="","ошибка",IF(AND(LEFT(Форма!C115,1)=" ",COUNTIF(INDIRECT(MORangeName),Форма!C115)&gt;0),IF(COUNTIF(ESAndMO,J115)&gt;1,"Совпадающая комбинация ХС и МО",""),"ошибка")),"")</f>
        <v/>
      </c>
      <c r="D115" s="59"/>
      <c r="E115" s="46" t="str">
        <f>IF($I115=1,IF(AND(ISNUMBER(Форма!E115),Форма!E115&gt;0),"","ошибка"),"")</f>
        <v/>
      </c>
      <c r="F115" s="15" t="str">
        <f>IF($I115=1,IF(AND(ISNUMBER(Форма!F115),Форма!F115&gt;0),"","ошибка"),"")</f>
        <v/>
      </c>
      <c r="G115" s="15" t="str">
        <f>IF($I115=1,IF(OR(AND(Форма!G$76="",Форма!G115=""),AND(Форма!G$76&lt;&gt;"",ISNUMBER(Форма!F115),Форма!G115&gt;0)),"","ошибка"),"")</f>
        <v/>
      </c>
      <c r="I115" s="13">
        <f>IF(LEN(CONCATENATE(Форма!A115,Форма!C115,Форма!E115,Форма!F115,Форма!G115))&gt;0,1,0)</f>
        <v>0</v>
      </c>
      <c r="J115" s="13" t="str">
        <f>SUBSTITUTE(SUBSTITUTE(SUBSTITUTE(SUBSTITUTE(SUBSTITUTE(SUBSTITUTE(SUBSTITUTE(CONCATENATE(Форма!A115,Форма!C115)," ","_"),"*","_"),"?","_"),"&lt;","_"),"&gt;","_"),"=","_"),"!","_")</f>
        <v/>
      </c>
    </row>
    <row r="116" spans="1:10" ht="25.5" customHeight="1">
      <c r="A116" s="69" t="str">
        <f>IF($I116=1,IF(AND(COUNTIF(EconomicSubjects,Форма!A116)&gt;0,Форма!A116&lt;&gt;""),IF(COUNTIF(ESAndMO,J116)&gt;1,"Совпадающая комбинация ХС и МО",""),"ошибка"),"")</f>
        <v/>
      </c>
      <c r="B116" s="69"/>
      <c r="C116" s="69" t="str">
        <f ca="1">IF($I116=1,IF(MORangeName="","ошибка",IF(AND(LEFT(Форма!C116,1)=" ",COUNTIF(INDIRECT(MORangeName),Форма!C116)&gt;0),IF(COUNTIF(ESAndMO,J116)&gt;1,"Совпадающая комбинация ХС и МО",""),"ошибка")),"")</f>
        <v/>
      </c>
      <c r="D116" s="59"/>
      <c r="E116" s="46" t="str">
        <f>IF($I116=1,IF(AND(ISNUMBER(Форма!E116),Форма!E116&gt;0),"","ошибка"),"")</f>
        <v/>
      </c>
      <c r="F116" s="15" t="str">
        <f>IF($I116=1,IF(AND(ISNUMBER(Форма!F116),Форма!F116&gt;0),"","ошибка"),"")</f>
        <v/>
      </c>
      <c r="G116" s="15" t="str">
        <f>IF($I116=1,IF(OR(AND(Форма!G$76="",Форма!G116=""),AND(Форма!G$76&lt;&gt;"",ISNUMBER(Форма!F116),Форма!G116&gt;0)),"","ошибка"),"")</f>
        <v/>
      </c>
      <c r="I116" s="13">
        <f>IF(LEN(CONCATENATE(Форма!A116,Форма!C116,Форма!E116,Форма!F116,Форма!G116))&gt;0,1,0)</f>
        <v>0</v>
      </c>
      <c r="J116" s="13" t="str">
        <f>SUBSTITUTE(SUBSTITUTE(SUBSTITUTE(SUBSTITUTE(SUBSTITUTE(SUBSTITUTE(SUBSTITUTE(CONCATENATE(Форма!A116,Форма!C116)," ","_"),"*","_"),"?","_"),"&lt;","_"),"&gt;","_"),"=","_"),"!","_")</f>
        <v/>
      </c>
    </row>
    <row r="117" spans="1:10" ht="25.5" customHeight="1">
      <c r="A117" s="69" t="str">
        <f>IF($I117=1,IF(AND(COUNTIF(EconomicSubjects,Форма!A117)&gt;0,Форма!A117&lt;&gt;""),IF(COUNTIF(ESAndMO,J117)&gt;1,"Совпадающая комбинация ХС и МО",""),"ошибка"),"")</f>
        <v/>
      </c>
      <c r="B117" s="69"/>
      <c r="C117" s="69" t="str">
        <f ca="1">IF($I117=1,IF(MORangeName="","ошибка",IF(AND(LEFT(Форма!C117,1)=" ",COUNTIF(INDIRECT(MORangeName),Форма!C117)&gt;0),IF(COUNTIF(ESAndMO,J117)&gt;1,"Совпадающая комбинация ХС и МО",""),"ошибка")),"")</f>
        <v/>
      </c>
      <c r="D117" s="59"/>
      <c r="E117" s="46" t="str">
        <f>IF($I117=1,IF(AND(ISNUMBER(Форма!E117),Форма!E117&gt;0),"","ошибка"),"")</f>
        <v/>
      </c>
      <c r="F117" s="15" t="str">
        <f>IF($I117=1,IF(AND(ISNUMBER(Форма!F117),Форма!F117&gt;0),"","ошибка"),"")</f>
        <v/>
      </c>
      <c r="G117" s="15" t="str">
        <f>IF($I117=1,IF(OR(AND(Форма!G$76="",Форма!G117=""),AND(Форма!G$76&lt;&gt;"",ISNUMBER(Форма!F117),Форма!G117&gt;0)),"","ошибка"),"")</f>
        <v/>
      </c>
      <c r="I117" s="13">
        <f>IF(LEN(CONCATENATE(Форма!A117,Форма!C117,Форма!E117,Форма!F117,Форма!G117))&gt;0,1,0)</f>
        <v>0</v>
      </c>
      <c r="J117" s="13" t="str">
        <f>SUBSTITUTE(SUBSTITUTE(SUBSTITUTE(SUBSTITUTE(SUBSTITUTE(SUBSTITUTE(SUBSTITUTE(CONCATENATE(Форма!A117,Форма!C117)," ","_"),"*","_"),"?","_"),"&lt;","_"),"&gt;","_"),"=","_"),"!","_")</f>
        <v/>
      </c>
    </row>
    <row r="118" spans="1:10" ht="25.5" customHeight="1">
      <c r="A118" s="69" t="str">
        <f>IF($I118=1,IF(AND(COUNTIF(EconomicSubjects,Форма!A118)&gt;0,Форма!A118&lt;&gt;""),IF(COUNTIF(ESAndMO,J118)&gt;1,"Совпадающая комбинация ХС и МО",""),"ошибка"),"")</f>
        <v/>
      </c>
      <c r="B118" s="69"/>
      <c r="C118" s="69" t="str">
        <f ca="1">IF($I118=1,IF(MORangeName="","ошибка",IF(AND(LEFT(Форма!C118,1)=" ",COUNTIF(INDIRECT(MORangeName),Форма!C118)&gt;0),IF(COUNTIF(ESAndMO,J118)&gt;1,"Совпадающая комбинация ХС и МО",""),"ошибка")),"")</f>
        <v/>
      </c>
      <c r="D118" s="59"/>
      <c r="E118" s="46" t="str">
        <f>IF($I118=1,IF(AND(ISNUMBER(Форма!E118),Форма!E118&gt;0),"","ошибка"),"")</f>
        <v/>
      </c>
      <c r="F118" s="15" t="str">
        <f>IF($I118=1,IF(AND(ISNUMBER(Форма!F118),Форма!F118&gt;0),"","ошибка"),"")</f>
        <v/>
      </c>
      <c r="G118" s="15" t="str">
        <f>IF($I118=1,IF(OR(AND(Форма!G$76="",Форма!G118=""),AND(Форма!G$76&lt;&gt;"",ISNUMBER(Форма!F118),Форма!G118&gt;0)),"","ошибка"),"")</f>
        <v/>
      </c>
      <c r="I118" s="13">
        <f>IF(LEN(CONCATENATE(Форма!A118,Форма!C118,Форма!E118,Форма!F118,Форма!G118))&gt;0,1,0)</f>
        <v>0</v>
      </c>
      <c r="J118" s="13" t="str">
        <f>SUBSTITUTE(SUBSTITUTE(SUBSTITUTE(SUBSTITUTE(SUBSTITUTE(SUBSTITUTE(SUBSTITUTE(CONCATENATE(Форма!A118,Форма!C118)," ","_"),"*","_"),"?","_"),"&lt;","_"),"&gt;","_"),"=","_"),"!","_")</f>
        <v/>
      </c>
    </row>
    <row r="119" spans="1:10" ht="25.5" customHeight="1">
      <c r="A119" s="69" t="str">
        <f>IF($I119=1,IF(AND(COUNTIF(EconomicSubjects,Форма!A119)&gt;0,Форма!A119&lt;&gt;""),IF(COUNTIF(ESAndMO,J119)&gt;1,"Совпадающая комбинация ХС и МО",""),"ошибка"),"")</f>
        <v/>
      </c>
      <c r="B119" s="69"/>
      <c r="C119" s="69" t="str">
        <f ca="1">IF($I119=1,IF(MORangeName="","ошибка",IF(AND(LEFT(Форма!C119,1)=" ",COUNTIF(INDIRECT(MORangeName),Форма!C119)&gt;0),IF(COUNTIF(ESAndMO,J119)&gt;1,"Совпадающая комбинация ХС и МО",""),"ошибка")),"")</f>
        <v/>
      </c>
      <c r="D119" s="59"/>
      <c r="E119" s="46" t="str">
        <f>IF($I119=1,IF(AND(ISNUMBER(Форма!E119),Форма!E119&gt;0),"","ошибка"),"")</f>
        <v/>
      </c>
      <c r="F119" s="15" t="str">
        <f>IF($I119=1,IF(AND(ISNUMBER(Форма!F119),Форма!F119&gt;0),"","ошибка"),"")</f>
        <v/>
      </c>
      <c r="G119" s="15" t="str">
        <f>IF($I119=1,IF(OR(AND(Форма!G$76="",Форма!G119=""),AND(Форма!G$76&lt;&gt;"",ISNUMBER(Форма!F119),Форма!G119&gt;0)),"","ошибка"),"")</f>
        <v/>
      </c>
      <c r="I119" s="13">
        <f>IF(LEN(CONCATENATE(Форма!A119,Форма!C119,Форма!E119,Форма!F119,Форма!G119))&gt;0,1,0)</f>
        <v>0</v>
      </c>
      <c r="J119" s="13" t="str">
        <f>SUBSTITUTE(SUBSTITUTE(SUBSTITUTE(SUBSTITUTE(SUBSTITUTE(SUBSTITUTE(SUBSTITUTE(CONCATENATE(Форма!A119,Форма!C119)," ","_"),"*","_"),"?","_"),"&lt;","_"),"&gt;","_"),"=","_"),"!","_")</f>
        <v/>
      </c>
    </row>
    <row r="120" spans="1:10" ht="25.5" customHeight="1">
      <c r="A120" s="69" t="str">
        <f>IF($I120=1,IF(AND(COUNTIF(EconomicSubjects,Форма!A120)&gt;0,Форма!A120&lt;&gt;""),IF(COUNTIF(ESAndMO,J120)&gt;1,"Совпадающая комбинация ХС и МО",""),"ошибка"),"")</f>
        <v/>
      </c>
      <c r="B120" s="69"/>
      <c r="C120" s="69" t="str">
        <f ca="1">IF($I120=1,IF(MORangeName="","ошибка",IF(AND(LEFT(Форма!C120,1)=" ",COUNTIF(INDIRECT(MORangeName),Форма!C120)&gt;0),IF(COUNTIF(ESAndMO,J120)&gt;1,"Совпадающая комбинация ХС и МО",""),"ошибка")),"")</f>
        <v/>
      </c>
      <c r="D120" s="59"/>
      <c r="E120" s="46" t="str">
        <f>IF($I120=1,IF(AND(ISNUMBER(Форма!E120),Форма!E120&gt;0),"","ошибка"),"")</f>
        <v/>
      </c>
      <c r="F120" s="15" t="str">
        <f>IF($I120=1,IF(AND(ISNUMBER(Форма!F120),Форма!F120&gt;0),"","ошибка"),"")</f>
        <v/>
      </c>
      <c r="G120" s="15" t="str">
        <f>IF($I120=1,IF(OR(AND(Форма!G$76="",Форма!G120=""),AND(Форма!G$76&lt;&gt;"",ISNUMBER(Форма!F120),Форма!G120&gt;0)),"","ошибка"),"")</f>
        <v/>
      </c>
      <c r="I120" s="13">
        <f>IF(LEN(CONCATENATE(Форма!A120,Форма!C120,Форма!E120,Форма!F120,Форма!G120))&gt;0,1,0)</f>
        <v>0</v>
      </c>
      <c r="J120" s="13" t="str">
        <f>SUBSTITUTE(SUBSTITUTE(SUBSTITUTE(SUBSTITUTE(SUBSTITUTE(SUBSTITUTE(SUBSTITUTE(CONCATENATE(Форма!A120,Форма!C120)," ","_"),"*","_"),"?","_"),"&lt;","_"),"&gt;","_"),"=","_"),"!","_")</f>
        <v/>
      </c>
    </row>
    <row r="121" spans="1:10" ht="25.5" customHeight="1">
      <c r="A121" s="69" t="str">
        <f>IF($I121=1,IF(AND(COUNTIF(EconomicSubjects,Форма!A121)&gt;0,Форма!A121&lt;&gt;""),IF(COUNTIF(ESAndMO,J121)&gt;1,"Совпадающая комбинация ХС и МО",""),"ошибка"),"")</f>
        <v/>
      </c>
      <c r="B121" s="69"/>
      <c r="C121" s="69" t="str">
        <f ca="1">IF($I121=1,IF(MORangeName="","ошибка",IF(AND(LEFT(Форма!C121,1)=" ",COUNTIF(INDIRECT(MORangeName),Форма!C121)&gt;0),IF(COUNTIF(ESAndMO,J121)&gt;1,"Совпадающая комбинация ХС и МО",""),"ошибка")),"")</f>
        <v/>
      </c>
      <c r="D121" s="59"/>
      <c r="E121" s="46" t="str">
        <f>IF($I121=1,IF(AND(ISNUMBER(Форма!E121),Форма!E121&gt;0),"","ошибка"),"")</f>
        <v/>
      </c>
      <c r="F121" s="15" t="str">
        <f>IF($I121=1,IF(AND(ISNUMBER(Форма!F121),Форма!F121&gt;0),"","ошибка"),"")</f>
        <v/>
      </c>
      <c r="G121" s="15" t="str">
        <f>IF($I121=1,IF(OR(AND(Форма!G$76="",Форма!G121=""),AND(Форма!G$76&lt;&gt;"",ISNUMBER(Форма!F121),Форма!G121&gt;0)),"","ошибка"),"")</f>
        <v/>
      </c>
      <c r="I121" s="13">
        <f>IF(LEN(CONCATENATE(Форма!A121,Форма!C121,Форма!E121,Форма!F121,Форма!G121))&gt;0,1,0)</f>
        <v>0</v>
      </c>
      <c r="J121" s="13" t="str">
        <f>SUBSTITUTE(SUBSTITUTE(SUBSTITUTE(SUBSTITUTE(SUBSTITUTE(SUBSTITUTE(SUBSTITUTE(CONCATENATE(Форма!A121,Форма!C121)," ","_"),"*","_"),"?","_"),"&lt;","_"),"&gt;","_"),"=","_"),"!","_")</f>
        <v/>
      </c>
    </row>
    <row r="122" spans="1:10" ht="25.5" customHeight="1">
      <c r="A122" s="69" t="str">
        <f>IF($I122=1,IF(AND(COUNTIF(EconomicSubjects,Форма!A122)&gt;0,Форма!A122&lt;&gt;""),IF(COUNTIF(ESAndMO,J122)&gt;1,"Совпадающая комбинация ХС и МО",""),"ошибка"),"")</f>
        <v/>
      </c>
      <c r="B122" s="69"/>
      <c r="C122" s="69" t="str">
        <f ca="1">IF($I122=1,IF(MORangeName="","ошибка",IF(AND(LEFT(Форма!C122,1)=" ",COUNTIF(INDIRECT(MORangeName),Форма!C122)&gt;0),IF(COUNTIF(ESAndMO,J122)&gt;1,"Совпадающая комбинация ХС и МО",""),"ошибка")),"")</f>
        <v/>
      </c>
      <c r="D122" s="59"/>
      <c r="E122" s="46" t="str">
        <f>IF($I122=1,IF(AND(ISNUMBER(Форма!E122),Форма!E122&gt;0),"","ошибка"),"")</f>
        <v/>
      </c>
      <c r="F122" s="15" t="str">
        <f>IF($I122=1,IF(AND(ISNUMBER(Форма!F122),Форма!F122&gt;0),"","ошибка"),"")</f>
        <v/>
      </c>
      <c r="G122" s="15" t="str">
        <f>IF($I122=1,IF(OR(AND(Форма!G$76="",Форма!G122=""),AND(Форма!G$76&lt;&gt;"",ISNUMBER(Форма!F122),Форма!G122&gt;0)),"","ошибка"),"")</f>
        <v/>
      </c>
      <c r="I122" s="13">
        <f>IF(LEN(CONCATENATE(Форма!A122,Форма!C122,Форма!E122,Форма!F122,Форма!G122))&gt;0,1,0)</f>
        <v>0</v>
      </c>
      <c r="J122" s="13" t="str">
        <f>SUBSTITUTE(SUBSTITUTE(SUBSTITUTE(SUBSTITUTE(SUBSTITUTE(SUBSTITUTE(SUBSTITUTE(CONCATENATE(Форма!A122,Форма!C122)," ","_"),"*","_"),"?","_"),"&lt;","_"),"&gt;","_"),"=","_"),"!","_")</f>
        <v/>
      </c>
    </row>
    <row r="123" spans="1:10" ht="25.5" customHeight="1">
      <c r="A123" s="69" t="str">
        <f>IF($I123=1,IF(AND(COUNTIF(EconomicSubjects,Форма!A123)&gt;0,Форма!A123&lt;&gt;""),IF(COUNTIF(ESAndMO,J123)&gt;1,"Совпадающая комбинация ХС и МО",""),"ошибка"),"")</f>
        <v/>
      </c>
      <c r="B123" s="69"/>
      <c r="C123" s="69" t="str">
        <f ca="1">IF($I123=1,IF(MORangeName="","ошибка",IF(AND(LEFT(Форма!C123,1)=" ",COUNTIF(INDIRECT(MORangeName),Форма!C123)&gt;0),IF(COUNTIF(ESAndMO,J123)&gt;1,"Совпадающая комбинация ХС и МО",""),"ошибка")),"")</f>
        <v/>
      </c>
      <c r="D123" s="59"/>
      <c r="E123" s="46" t="str">
        <f>IF($I123=1,IF(AND(ISNUMBER(Форма!E123),Форма!E123&gt;0),"","ошибка"),"")</f>
        <v/>
      </c>
      <c r="F123" s="15" t="str">
        <f>IF($I123=1,IF(AND(ISNUMBER(Форма!F123),Форма!F123&gt;0),"","ошибка"),"")</f>
        <v/>
      </c>
      <c r="G123" s="15" t="str">
        <f>IF($I123=1,IF(OR(AND(Форма!G$76="",Форма!G123=""),AND(Форма!G$76&lt;&gt;"",ISNUMBER(Форма!F123),Форма!G123&gt;0)),"","ошибка"),"")</f>
        <v/>
      </c>
      <c r="I123" s="13">
        <f>IF(LEN(CONCATENATE(Форма!A123,Форма!C123,Форма!E123,Форма!F123,Форма!G123))&gt;0,1,0)</f>
        <v>0</v>
      </c>
      <c r="J123" s="13" t="str">
        <f>SUBSTITUTE(SUBSTITUTE(SUBSTITUTE(SUBSTITUTE(SUBSTITUTE(SUBSTITUTE(SUBSTITUTE(CONCATENATE(Форма!A123,Форма!C123)," ","_"),"*","_"),"?","_"),"&lt;","_"),"&gt;","_"),"=","_"),"!","_")</f>
        <v/>
      </c>
    </row>
    <row r="124" spans="1:10" ht="25.5" customHeight="1">
      <c r="A124" s="69" t="str">
        <f>IF($I124=1,IF(AND(COUNTIF(EconomicSubjects,Форма!A124)&gt;0,Форма!A124&lt;&gt;""),IF(COUNTIF(ESAndMO,J124)&gt;1,"Совпадающая комбинация ХС и МО",""),"ошибка"),"")</f>
        <v/>
      </c>
      <c r="B124" s="69"/>
      <c r="C124" s="69" t="str">
        <f ca="1">IF($I124=1,IF(MORangeName="","ошибка",IF(AND(LEFT(Форма!C124,1)=" ",COUNTIF(INDIRECT(MORangeName),Форма!C124)&gt;0),IF(COUNTIF(ESAndMO,J124)&gt;1,"Совпадающая комбинация ХС и МО",""),"ошибка")),"")</f>
        <v/>
      </c>
      <c r="D124" s="59"/>
      <c r="E124" s="46" t="str">
        <f>IF($I124=1,IF(AND(ISNUMBER(Форма!E124),Форма!E124&gt;0),"","ошибка"),"")</f>
        <v/>
      </c>
      <c r="F124" s="15" t="str">
        <f>IF($I124=1,IF(AND(ISNUMBER(Форма!F124),Форма!F124&gt;0),"","ошибка"),"")</f>
        <v/>
      </c>
      <c r="G124" s="15" t="str">
        <f>IF($I124=1,IF(OR(AND(Форма!G$76="",Форма!G124=""),AND(Форма!G$76&lt;&gt;"",ISNUMBER(Форма!F124),Форма!G124&gt;0)),"","ошибка"),"")</f>
        <v/>
      </c>
      <c r="I124" s="13">
        <f>IF(LEN(CONCATENATE(Форма!A124,Форма!C124,Форма!E124,Форма!F124,Форма!G124))&gt;0,1,0)</f>
        <v>0</v>
      </c>
      <c r="J124" s="13" t="str">
        <f>SUBSTITUTE(SUBSTITUTE(SUBSTITUTE(SUBSTITUTE(SUBSTITUTE(SUBSTITUTE(SUBSTITUTE(CONCATENATE(Форма!A124,Форма!C124)," ","_"),"*","_"),"?","_"),"&lt;","_"),"&gt;","_"),"=","_"),"!","_")</f>
        <v/>
      </c>
    </row>
    <row r="125" spans="1:10" ht="25.5" customHeight="1">
      <c r="A125" s="69" t="str">
        <f>IF($I125=1,IF(AND(COUNTIF(EconomicSubjects,Форма!A125)&gt;0,Форма!A125&lt;&gt;""),IF(COUNTIF(ESAndMO,J125)&gt;1,"Совпадающая комбинация ХС и МО",""),"ошибка"),"")</f>
        <v/>
      </c>
      <c r="B125" s="69"/>
      <c r="C125" s="69" t="str">
        <f ca="1">IF($I125=1,IF(MORangeName="","ошибка",IF(AND(LEFT(Форма!C125,1)=" ",COUNTIF(INDIRECT(MORangeName),Форма!C125)&gt;0),IF(COUNTIF(ESAndMO,J125)&gt;1,"Совпадающая комбинация ХС и МО",""),"ошибка")),"")</f>
        <v/>
      </c>
      <c r="D125" s="59"/>
      <c r="E125" s="46" t="str">
        <f>IF($I125=1,IF(AND(ISNUMBER(Форма!E125),Форма!E125&gt;0),"","ошибка"),"")</f>
        <v/>
      </c>
      <c r="F125" s="15" t="str">
        <f>IF($I125=1,IF(AND(ISNUMBER(Форма!F125),Форма!F125&gt;0),"","ошибка"),"")</f>
        <v/>
      </c>
      <c r="G125" s="15" t="str">
        <f>IF($I125=1,IF(OR(AND(Форма!G$76="",Форма!G125=""),AND(Форма!G$76&lt;&gt;"",ISNUMBER(Форма!F125),Форма!G125&gt;0)),"","ошибка"),"")</f>
        <v/>
      </c>
      <c r="I125" s="13">
        <f>IF(LEN(CONCATENATE(Форма!A125,Форма!C125,Форма!E125,Форма!F125,Форма!G125))&gt;0,1,0)</f>
        <v>0</v>
      </c>
      <c r="J125" s="13" t="str">
        <f>SUBSTITUTE(SUBSTITUTE(SUBSTITUTE(SUBSTITUTE(SUBSTITUTE(SUBSTITUTE(SUBSTITUTE(CONCATENATE(Форма!A125,Форма!C125)," ","_"),"*","_"),"?","_"),"&lt;","_"),"&gt;","_"),"=","_"),"!","_")</f>
        <v/>
      </c>
    </row>
    <row r="126" spans="1:10" ht="25.5" customHeight="1">
      <c r="A126" s="69" t="str">
        <f>IF($I126=1,IF(AND(COUNTIF(EconomicSubjects,Форма!A126)&gt;0,Форма!A126&lt;&gt;""),IF(COUNTIF(ESAndMO,J126)&gt;1,"Совпадающая комбинация ХС и МО",""),"ошибка"),"")</f>
        <v/>
      </c>
      <c r="B126" s="69"/>
      <c r="C126" s="69" t="str">
        <f ca="1">IF($I126=1,IF(MORangeName="","ошибка",IF(AND(LEFT(Форма!C126,1)=" ",COUNTIF(INDIRECT(MORangeName),Форма!C126)&gt;0),IF(COUNTIF(ESAndMO,J126)&gt;1,"Совпадающая комбинация ХС и МО",""),"ошибка")),"")</f>
        <v/>
      </c>
      <c r="D126" s="59"/>
      <c r="E126" s="46" t="str">
        <f>IF($I126=1,IF(AND(ISNUMBER(Форма!E126),Форма!E126&gt;0),"","ошибка"),"")</f>
        <v/>
      </c>
      <c r="F126" s="15" t="str">
        <f>IF($I126=1,IF(AND(ISNUMBER(Форма!F126),Форма!F126&gt;0),"","ошибка"),"")</f>
        <v/>
      </c>
      <c r="G126" s="15" t="str">
        <f>IF($I126=1,IF(OR(AND(Форма!G$76="",Форма!G126=""),AND(Форма!G$76&lt;&gt;"",ISNUMBER(Форма!F126),Форма!G126&gt;0)),"","ошибка"),"")</f>
        <v/>
      </c>
      <c r="I126" s="13">
        <f>IF(LEN(CONCATENATE(Форма!A126,Форма!C126,Форма!E126,Форма!F126,Форма!G126))&gt;0,1,0)</f>
        <v>0</v>
      </c>
      <c r="J126" s="13" t="str">
        <f>SUBSTITUTE(SUBSTITUTE(SUBSTITUTE(SUBSTITUTE(SUBSTITUTE(SUBSTITUTE(SUBSTITUTE(CONCATENATE(Форма!A126,Форма!C126)," ","_"),"*","_"),"?","_"),"&lt;","_"),"&gt;","_"),"=","_"),"!","_")</f>
        <v/>
      </c>
    </row>
    <row r="127" spans="1:10" ht="25.5" customHeight="1">
      <c r="A127" s="69" t="str">
        <f>IF($I127=1,IF(AND(COUNTIF(EconomicSubjects,Форма!A127)&gt;0,Форма!A127&lt;&gt;""),IF(COUNTIF(ESAndMO,J127)&gt;1,"Совпадающая комбинация ХС и МО",""),"ошибка"),"")</f>
        <v/>
      </c>
      <c r="B127" s="69"/>
      <c r="C127" s="69" t="str">
        <f ca="1">IF($I127=1,IF(MORangeName="","ошибка",IF(AND(LEFT(Форма!C127,1)=" ",COUNTIF(INDIRECT(MORangeName),Форма!C127)&gt;0),IF(COUNTIF(ESAndMO,J127)&gt;1,"Совпадающая комбинация ХС и МО",""),"ошибка")),"")</f>
        <v/>
      </c>
      <c r="D127" s="59"/>
      <c r="E127" s="46" t="str">
        <f>IF($I127=1,IF(AND(ISNUMBER(Форма!E127),Форма!E127&gt;0),"","ошибка"),"")</f>
        <v/>
      </c>
      <c r="F127" s="15" t="str">
        <f>IF($I127=1,IF(AND(ISNUMBER(Форма!F127),Форма!F127&gt;0),"","ошибка"),"")</f>
        <v/>
      </c>
      <c r="G127" s="15" t="str">
        <f>IF($I127=1,IF(OR(AND(Форма!G$76="",Форма!G127=""),AND(Форма!G$76&lt;&gt;"",ISNUMBER(Форма!F127),Форма!G127&gt;0)),"","ошибка"),"")</f>
        <v/>
      </c>
      <c r="I127" s="13">
        <f>IF(LEN(CONCATENATE(Форма!A127,Форма!C127,Форма!E127,Форма!F127,Форма!G127))&gt;0,1,0)</f>
        <v>0</v>
      </c>
      <c r="J127" s="13" t="str">
        <f>SUBSTITUTE(SUBSTITUTE(SUBSTITUTE(SUBSTITUTE(SUBSTITUTE(SUBSTITUTE(SUBSTITUTE(CONCATENATE(Форма!A127,Форма!C127)," ","_"),"*","_"),"?","_"),"&lt;","_"),"&gt;","_"),"=","_"),"!","_")</f>
        <v/>
      </c>
    </row>
    <row r="128" spans="1:10" ht="25.5" customHeight="1">
      <c r="A128" s="69" t="str">
        <f>IF($I128=1,IF(AND(COUNTIF(EconomicSubjects,Форма!A128)&gt;0,Форма!A128&lt;&gt;""),IF(COUNTIF(ESAndMO,J128)&gt;1,"Совпадающая комбинация ХС и МО",""),"ошибка"),"")</f>
        <v/>
      </c>
      <c r="B128" s="69"/>
      <c r="C128" s="69" t="str">
        <f ca="1">IF($I128=1,IF(MORangeName="","ошибка",IF(AND(LEFT(Форма!C128,1)=" ",COUNTIF(INDIRECT(MORangeName),Форма!C128)&gt;0),IF(COUNTIF(ESAndMO,J128)&gt;1,"Совпадающая комбинация ХС и МО",""),"ошибка")),"")</f>
        <v/>
      </c>
      <c r="D128" s="59"/>
      <c r="E128" s="46" t="str">
        <f>IF($I128=1,IF(AND(ISNUMBER(Форма!E128),Форма!E128&gt;0),"","ошибка"),"")</f>
        <v/>
      </c>
      <c r="F128" s="15" t="str">
        <f>IF($I128=1,IF(AND(ISNUMBER(Форма!F128),Форма!F128&gt;0),"","ошибка"),"")</f>
        <v/>
      </c>
      <c r="G128" s="15" t="str">
        <f>IF($I128=1,IF(OR(AND(Форма!G$76="",Форма!G128=""),AND(Форма!G$76&lt;&gt;"",ISNUMBER(Форма!F128),Форма!G128&gt;0)),"","ошибка"),"")</f>
        <v/>
      </c>
      <c r="I128" s="13">
        <f>IF(LEN(CONCATENATE(Форма!A128,Форма!C128,Форма!E128,Форма!F128,Форма!G128))&gt;0,1,0)</f>
        <v>0</v>
      </c>
      <c r="J128" s="13" t="str">
        <f>SUBSTITUTE(SUBSTITUTE(SUBSTITUTE(SUBSTITUTE(SUBSTITUTE(SUBSTITUTE(SUBSTITUTE(CONCATENATE(Форма!A128,Форма!C128)," ","_"),"*","_"),"?","_"),"&lt;","_"),"&gt;","_"),"=","_"),"!","_")</f>
        <v/>
      </c>
    </row>
    <row r="129" spans="1:10" ht="25.5" customHeight="1">
      <c r="A129" s="69" t="str">
        <f>IF($I129=1,IF(AND(COUNTIF(EconomicSubjects,Форма!A129)&gt;0,Форма!A129&lt;&gt;""),IF(COUNTIF(ESAndMO,J129)&gt;1,"Совпадающая комбинация ХС и МО",""),"ошибка"),"")</f>
        <v/>
      </c>
      <c r="B129" s="69"/>
      <c r="C129" s="69" t="str">
        <f ca="1">IF($I129=1,IF(MORangeName="","ошибка",IF(AND(LEFT(Форма!C129,1)=" ",COUNTIF(INDIRECT(MORangeName),Форма!C129)&gt;0),IF(COUNTIF(ESAndMO,J129)&gt;1,"Совпадающая комбинация ХС и МО",""),"ошибка")),"")</f>
        <v/>
      </c>
      <c r="D129" s="59"/>
      <c r="E129" s="46" t="str">
        <f>IF($I129=1,IF(AND(ISNUMBER(Форма!E129),Форма!E129&gt;0),"","ошибка"),"")</f>
        <v/>
      </c>
      <c r="F129" s="15" t="str">
        <f>IF($I129=1,IF(AND(ISNUMBER(Форма!F129),Форма!F129&gt;0),"","ошибка"),"")</f>
        <v/>
      </c>
      <c r="G129" s="15" t="str">
        <f>IF($I129=1,IF(OR(AND(Форма!G$76="",Форма!G129=""),AND(Форма!G$76&lt;&gt;"",ISNUMBER(Форма!F129),Форма!G129&gt;0)),"","ошибка"),"")</f>
        <v/>
      </c>
      <c r="I129" s="13">
        <f>IF(LEN(CONCATENATE(Форма!A129,Форма!C129,Форма!E129,Форма!F129,Форма!G129))&gt;0,1,0)</f>
        <v>0</v>
      </c>
      <c r="J129" s="13" t="str">
        <f>SUBSTITUTE(SUBSTITUTE(SUBSTITUTE(SUBSTITUTE(SUBSTITUTE(SUBSTITUTE(SUBSTITUTE(CONCATENATE(Форма!A129,Форма!C129)," ","_"),"*","_"),"?","_"),"&lt;","_"),"&gt;","_"),"=","_"),"!","_")</f>
        <v/>
      </c>
    </row>
    <row r="130" spans="1:10" ht="25.5" customHeight="1">
      <c r="A130" s="69" t="str">
        <f>IF($I130=1,IF(AND(COUNTIF(EconomicSubjects,Форма!A130)&gt;0,Форма!A130&lt;&gt;""),IF(COUNTIF(ESAndMO,J130)&gt;1,"Совпадающая комбинация ХС и МО",""),"ошибка"),"")</f>
        <v/>
      </c>
      <c r="B130" s="69"/>
      <c r="C130" s="69" t="str">
        <f ca="1">IF($I130=1,IF(MORangeName="","ошибка",IF(AND(LEFT(Форма!C130,1)=" ",COUNTIF(INDIRECT(MORangeName),Форма!C130)&gt;0),IF(COUNTIF(ESAndMO,J130)&gt;1,"Совпадающая комбинация ХС и МО",""),"ошибка")),"")</f>
        <v/>
      </c>
      <c r="D130" s="59"/>
      <c r="E130" s="46" t="str">
        <f>IF($I130=1,IF(AND(ISNUMBER(Форма!E130),Форма!E130&gt;0),"","ошибка"),"")</f>
        <v/>
      </c>
      <c r="F130" s="15" t="str">
        <f>IF($I130=1,IF(AND(ISNUMBER(Форма!F130),Форма!F130&gt;0),"","ошибка"),"")</f>
        <v/>
      </c>
      <c r="G130" s="15" t="str">
        <f>IF($I130=1,IF(OR(AND(Форма!G$76="",Форма!G130=""),AND(Форма!G$76&lt;&gt;"",ISNUMBER(Форма!F130),Форма!G130&gt;0)),"","ошибка"),"")</f>
        <v/>
      </c>
      <c r="I130" s="13">
        <f>IF(LEN(CONCATENATE(Форма!A130,Форма!C130,Форма!E130,Форма!F130,Форма!G130))&gt;0,1,0)</f>
        <v>0</v>
      </c>
      <c r="J130" s="13" t="str">
        <f>SUBSTITUTE(SUBSTITUTE(SUBSTITUTE(SUBSTITUTE(SUBSTITUTE(SUBSTITUTE(SUBSTITUTE(CONCATENATE(Форма!A130,Форма!C130)," ","_"),"*","_"),"?","_"),"&lt;","_"),"&gt;","_"),"=","_"),"!","_")</f>
        <v/>
      </c>
    </row>
    <row r="131" spans="1:10" ht="25.5" customHeight="1">
      <c r="A131" s="69" t="str">
        <f>IF($I131=1,IF(AND(COUNTIF(EconomicSubjects,Форма!A131)&gt;0,Форма!A131&lt;&gt;""),IF(COUNTIF(ESAndMO,J131)&gt;1,"Совпадающая комбинация ХС и МО",""),"ошибка"),"")</f>
        <v/>
      </c>
      <c r="B131" s="69"/>
      <c r="C131" s="69" t="str">
        <f ca="1">IF($I131=1,IF(MORangeName="","ошибка",IF(AND(LEFT(Форма!C131,1)=" ",COUNTIF(INDIRECT(MORangeName),Форма!C131)&gt;0),IF(COUNTIF(ESAndMO,J131)&gt;1,"Совпадающая комбинация ХС и МО",""),"ошибка")),"")</f>
        <v/>
      </c>
      <c r="D131" s="59"/>
      <c r="E131" s="46" t="str">
        <f>IF($I131=1,IF(AND(ISNUMBER(Форма!E131),Форма!E131&gt;0),"","ошибка"),"")</f>
        <v/>
      </c>
      <c r="F131" s="15" t="str">
        <f>IF($I131=1,IF(AND(ISNUMBER(Форма!F131),Форма!F131&gt;0),"","ошибка"),"")</f>
        <v/>
      </c>
      <c r="G131" s="15" t="str">
        <f>IF($I131=1,IF(OR(AND(Форма!G$76="",Форма!G131=""),AND(Форма!G$76&lt;&gt;"",ISNUMBER(Форма!F131),Форма!G131&gt;0)),"","ошибка"),"")</f>
        <v/>
      </c>
      <c r="I131" s="13">
        <f>IF(LEN(CONCATENATE(Форма!A131,Форма!C131,Форма!E131,Форма!F131,Форма!G131))&gt;0,1,0)</f>
        <v>0</v>
      </c>
      <c r="J131" s="13" t="str">
        <f>SUBSTITUTE(SUBSTITUTE(SUBSTITUTE(SUBSTITUTE(SUBSTITUTE(SUBSTITUTE(SUBSTITUTE(CONCATENATE(Форма!A131,Форма!C131)," ","_"),"*","_"),"?","_"),"&lt;","_"),"&gt;","_"),"=","_"),"!","_")</f>
        <v/>
      </c>
    </row>
    <row r="132" spans="1:10" ht="25.5" customHeight="1">
      <c r="A132" s="69" t="str">
        <f>IF($I132=1,IF(AND(COUNTIF(EconomicSubjects,Форма!A132)&gt;0,Форма!A132&lt;&gt;""),IF(COUNTIF(ESAndMO,J132)&gt;1,"Совпадающая комбинация ХС и МО",""),"ошибка"),"")</f>
        <v/>
      </c>
      <c r="B132" s="69"/>
      <c r="C132" s="69" t="str">
        <f ca="1">IF($I132=1,IF(MORangeName="","ошибка",IF(AND(LEFT(Форма!C132,1)=" ",COUNTIF(INDIRECT(MORangeName),Форма!C132)&gt;0),IF(COUNTIF(ESAndMO,J132)&gt;1,"Совпадающая комбинация ХС и МО",""),"ошибка")),"")</f>
        <v/>
      </c>
      <c r="D132" s="59"/>
      <c r="E132" s="46" t="str">
        <f>IF($I132=1,IF(AND(ISNUMBER(Форма!E132),Форма!E132&gt;0),"","ошибка"),"")</f>
        <v/>
      </c>
      <c r="F132" s="15" t="str">
        <f>IF($I132=1,IF(AND(ISNUMBER(Форма!F132),Форма!F132&gt;0),"","ошибка"),"")</f>
        <v/>
      </c>
      <c r="G132" s="15" t="str">
        <f>IF($I132=1,IF(OR(AND(Форма!G$76="",Форма!G132=""),AND(Форма!G$76&lt;&gt;"",ISNUMBER(Форма!F132),Форма!G132&gt;0)),"","ошибка"),"")</f>
        <v/>
      </c>
      <c r="I132" s="13">
        <f>IF(LEN(CONCATENATE(Форма!A132,Форма!C132,Форма!E132,Форма!F132,Форма!G132))&gt;0,1,0)</f>
        <v>0</v>
      </c>
      <c r="J132" s="13" t="str">
        <f>SUBSTITUTE(SUBSTITUTE(SUBSTITUTE(SUBSTITUTE(SUBSTITUTE(SUBSTITUTE(SUBSTITUTE(CONCATENATE(Форма!A132,Форма!C132)," ","_"),"*","_"),"?","_"),"&lt;","_"),"&gt;","_"),"=","_"),"!","_")</f>
        <v/>
      </c>
    </row>
    <row r="133" spans="1:10" ht="25.5" customHeight="1">
      <c r="A133" s="69" t="str">
        <f>IF($I133=1,IF(AND(COUNTIF(EconomicSubjects,Форма!A133)&gt;0,Форма!A133&lt;&gt;""),IF(COUNTIF(ESAndMO,J133)&gt;1,"Совпадающая комбинация ХС и МО",""),"ошибка"),"")</f>
        <v/>
      </c>
      <c r="B133" s="69"/>
      <c r="C133" s="69" t="str">
        <f ca="1">IF($I133=1,IF(MORangeName="","ошибка",IF(AND(LEFT(Форма!C133,1)=" ",COUNTIF(INDIRECT(MORangeName),Форма!C133)&gt;0),IF(COUNTIF(ESAndMO,J133)&gt;1,"Совпадающая комбинация ХС и МО",""),"ошибка")),"")</f>
        <v/>
      </c>
      <c r="D133" s="59"/>
      <c r="E133" s="46" t="str">
        <f>IF($I133=1,IF(AND(ISNUMBER(Форма!E133),Форма!E133&gt;0),"","ошибка"),"")</f>
        <v/>
      </c>
      <c r="F133" s="15" t="str">
        <f>IF($I133=1,IF(AND(ISNUMBER(Форма!F133),Форма!F133&gt;0),"","ошибка"),"")</f>
        <v/>
      </c>
      <c r="G133" s="15" t="str">
        <f>IF($I133=1,IF(OR(AND(Форма!G$76="",Форма!G133=""),AND(Форма!G$76&lt;&gt;"",ISNUMBER(Форма!F133),Форма!G133&gt;0)),"","ошибка"),"")</f>
        <v/>
      </c>
      <c r="I133" s="13">
        <f>IF(LEN(CONCATENATE(Форма!A133,Форма!C133,Форма!E133,Форма!F133,Форма!G133))&gt;0,1,0)</f>
        <v>0</v>
      </c>
      <c r="J133" s="13" t="str">
        <f>SUBSTITUTE(SUBSTITUTE(SUBSTITUTE(SUBSTITUTE(SUBSTITUTE(SUBSTITUTE(SUBSTITUTE(CONCATENATE(Форма!A133,Форма!C133)," ","_"),"*","_"),"?","_"),"&lt;","_"),"&gt;","_"),"=","_"),"!","_")</f>
        <v/>
      </c>
    </row>
    <row r="134" spans="1:10" ht="25.5" customHeight="1">
      <c r="A134" s="69" t="str">
        <f>IF($I134=1,IF(AND(COUNTIF(EconomicSubjects,Форма!A134)&gt;0,Форма!A134&lt;&gt;""),IF(COUNTIF(ESAndMO,J134)&gt;1,"Совпадающая комбинация ХС и МО",""),"ошибка"),"")</f>
        <v/>
      </c>
      <c r="B134" s="69"/>
      <c r="C134" s="69" t="str">
        <f ca="1">IF($I134=1,IF(MORangeName="","ошибка",IF(AND(LEFT(Форма!C134,1)=" ",COUNTIF(INDIRECT(MORangeName),Форма!C134)&gt;0),IF(COUNTIF(ESAndMO,J134)&gt;1,"Совпадающая комбинация ХС и МО",""),"ошибка")),"")</f>
        <v/>
      </c>
      <c r="D134" s="59"/>
      <c r="E134" s="46" t="str">
        <f>IF($I134=1,IF(AND(ISNUMBER(Форма!E134),Форма!E134&gt;0),"","ошибка"),"")</f>
        <v/>
      </c>
      <c r="F134" s="15" t="str">
        <f>IF($I134=1,IF(AND(ISNUMBER(Форма!F134),Форма!F134&gt;0),"","ошибка"),"")</f>
        <v/>
      </c>
      <c r="G134" s="15" t="str">
        <f>IF($I134=1,IF(OR(AND(Форма!G$76="",Форма!G134=""),AND(Форма!G$76&lt;&gt;"",ISNUMBER(Форма!F134),Форма!G134&gt;0)),"","ошибка"),"")</f>
        <v/>
      </c>
      <c r="I134" s="13">
        <f>IF(LEN(CONCATENATE(Форма!A134,Форма!C134,Форма!E134,Форма!F134,Форма!G134))&gt;0,1,0)</f>
        <v>0</v>
      </c>
      <c r="J134" s="13" t="str">
        <f>SUBSTITUTE(SUBSTITUTE(SUBSTITUTE(SUBSTITUTE(SUBSTITUTE(SUBSTITUTE(SUBSTITUTE(CONCATENATE(Форма!A134,Форма!C134)," ","_"),"*","_"),"?","_"),"&lt;","_"),"&gt;","_"),"=","_"),"!","_")</f>
        <v/>
      </c>
    </row>
    <row r="135" spans="1:10" ht="25.5" customHeight="1">
      <c r="A135" s="69" t="str">
        <f>IF($I135=1,IF(AND(COUNTIF(EconomicSubjects,Форма!A135)&gt;0,Форма!A135&lt;&gt;""),IF(COUNTIF(ESAndMO,J135)&gt;1,"Совпадающая комбинация ХС и МО",""),"ошибка"),"")</f>
        <v/>
      </c>
      <c r="B135" s="69"/>
      <c r="C135" s="69" t="str">
        <f ca="1">IF($I135=1,IF(MORangeName="","ошибка",IF(AND(LEFT(Форма!C135,1)=" ",COUNTIF(INDIRECT(MORangeName),Форма!C135)&gt;0),IF(COUNTIF(ESAndMO,J135)&gt;1,"Совпадающая комбинация ХС и МО",""),"ошибка")),"")</f>
        <v/>
      </c>
      <c r="D135" s="59"/>
      <c r="E135" s="46" t="str">
        <f>IF($I135=1,IF(AND(ISNUMBER(Форма!E135),Форма!E135&gt;0),"","ошибка"),"")</f>
        <v/>
      </c>
      <c r="F135" s="15" t="str">
        <f>IF($I135=1,IF(AND(ISNUMBER(Форма!F135),Форма!F135&gt;0),"","ошибка"),"")</f>
        <v/>
      </c>
      <c r="G135" s="15" t="str">
        <f>IF($I135=1,IF(OR(AND(Форма!G$76="",Форма!G135=""),AND(Форма!G$76&lt;&gt;"",ISNUMBER(Форма!F135),Форма!G135&gt;0)),"","ошибка"),"")</f>
        <v/>
      </c>
      <c r="I135" s="13">
        <f>IF(LEN(CONCATENATE(Форма!A135,Форма!C135,Форма!E135,Форма!F135,Форма!G135))&gt;0,1,0)</f>
        <v>0</v>
      </c>
      <c r="J135" s="13" t="str">
        <f>SUBSTITUTE(SUBSTITUTE(SUBSTITUTE(SUBSTITUTE(SUBSTITUTE(SUBSTITUTE(SUBSTITUTE(CONCATENATE(Форма!A135,Форма!C135)," ","_"),"*","_"),"?","_"),"&lt;","_"),"&gt;","_"),"=","_"),"!","_")</f>
        <v/>
      </c>
    </row>
    <row r="136" spans="1:10" ht="25.5" customHeight="1">
      <c r="A136" s="69" t="str">
        <f>IF($I136=1,IF(AND(COUNTIF(EconomicSubjects,Форма!A136)&gt;0,Форма!A136&lt;&gt;""),IF(COUNTIF(ESAndMO,J136)&gt;1,"Совпадающая комбинация ХС и МО",""),"ошибка"),"")</f>
        <v/>
      </c>
      <c r="B136" s="69"/>
      <c r="C136" s="69" t="str">
        <f ca="1">IF($I136=1,IF(MORangeName="","ошибка",IF(AND(LEFT(Форма!C136,1)=" ",COUNTIF(INDIRECT(MORangeName),Форма!C136)&gt;0),IF(COUNTIF(ESAndMO,J136)&gt;1,"Совпадающая комбинация ХС и МО",""),"ошибка")),"")</f>
        <v/>
      </c>
      <c r="D136" s="59"/>
      <c r="E136" s="46" t="str">
        <f>IF($I136=1,IF(AND(ISNUMBER(Форма!E136),Форма!E136&gt;0),"","ошибка"),"")</f>
        <v/>
      </c>
      <c r="F136" s="15" t="str">
        <f>IF($I136=1,IF(AND(ISNUMBER(Форма!F136),Форма!F136&gt;0),"","ошибка"),"")</f>
        <v/>
      </c>
      <c r="G136" s="15" t="str">
        <f>IF($I136=1,IF(OR(AND(Форма!G$76="",Форма!G136=""),AND(Форма!G$76&lt;&gt;"",ISNUMBER(Форма!F136),Форма!G136&gt;0)),"","ошибка"),"")</f>
        <v/>
      </c>
      <c r="I136" s="13">
        <f>IF(LEN(CONCATENATE(Форма!A136,Форма!C136,Форма!E136,Форма!F136,Форма!G136))&gt;0,1,0)</f>
        <v>0</v>
      </c>
      <c r="J136" s="13" t="str">
        <f>SUBSTITUTE(SUBSTITUTE(SUBSTITUTE(SUBSTITUTE(SUBSTITUTE(SUBSTITUTE(SUBSTITUTE(CONCATENATE(Форма!A136,Форма!C136)," ","_"),"*","_"),"?","_"),"&lt;","_"),"&gt;","_"),"=","_"),"!","_")</f>
        <v/>
      </c>
    </row>
    <row r="137" spans="1:10" ht="25.5" customHeight="1">
      <c r="A137" s="69" t="str">
        <f>IF($I137=1,IF(AND(COUNTIF(EconomicSubjects,Форма!A137)&gt;0,Форма!A137&lt;&gt;""),IF(COUNTIF(ESAndMO,J137)&gt;1,"Совпадающая комбинация ХС и МО",""),"ошибка"),"")</f>
        <v/>
      </c>
      <c r="B137" s="69"/>
      <c r="C137" s="69" t="str">
        <f ca="1">IF($I137=1,IF(MORangeName="","ошибка",IF(AND(LEFT(Форма!C137,1)=" ",COUNTIF(INDIRECT(MORangeName),Форма!C137)&gt;0),IF(COUNTIF(ESAndMO,J137)&gt;1,"Совпадающая комбинация ХС и МО",""),"ошибка")),"")</f>
        <v/>
      </c>
      <c r="D137" s="59"/>
      <c r="E137" s="46" t="str">
        <f>IF($I137=1,IF(AND(ISNUMBER(Форма!E137),Форма!E137&gt;0),"","ошибка"),"")</f>
        <v/>
      </c>
      <c r="F137" s="15" t="str">
        <f>IF($I137=1,IF(AND(ISNUMBER(Форма!F137),Форма!F137&gt;0),"","ошибка"),"")</f>
        <v/>
      </c>
      <c r="G137" s="15" t="str">
        <f>IF($I137=1,IF(OR(AND(Форма!G$76="",Форма!G137=""),AND(Форма!G$76&lt;&gt;"",ISNUMBER(Форма!F137),Форма!G137&gt;0)),"","ошибка"),"")</f>
        <v/>
      </c>
      <c r="I137" s="13">
        <f>IF(LEN(CONCATENATE(Форма!A137,Форма!C137,Форма!E137,Форма!F137,Форма!G137))&gt;0,1,0)</f>
        <v>0</v>
      </c>
      <c r="J137" s="13" t="str">
        <f>SUBSTITUTE(SUBSTITUTE(SUBSTITUTE(SUBSTITUTE(SUBSTITUTE(SUBSTITUTE(SUBSTITUTE(CONCATENATE(Форма!A137,Форма!C137)," ","_"),"*","_"),"?","_"),"&lt;","_"),"&gt;","_"),"=","_"),"!","_")</f>
        <v/>
      </c>
    </row>
    <row r="138" spans="1:10" ht="25.5" customHeight="1">
      <c r="A138" s="69" t="str">
        <f>IF($I138=1,IF(AND(COUNTIF(EconomicSubjects,Форма!A138)&gt;0,Форма!A138&lt;&gt;""),IF(COUNTIF(ESAndMO,J138)&gt;1,"Совпадающая комбинация ХС и МО",""),"ошибка"),"")</f>
        <v/>
      </c>
      <c r="B138" s="69"/>
      <c r="C138" s="69" t="str">
        <f ca="1">IF($I138=1,IF(MORangeName="","ошибка",IF(AND(LEFT(Форма!C138,1)=" ",COUNTIF(INDIRECT(MORangeName),Форма!C138)&gt;0),IF(COUNTIF(ESAndMO,J138)&gt;1,"Совпадающая комбинация ХС и МО",""),"ошибка")),"")</f>
        <v/>
      </c>
      <c r="D138" s="59"/>
      <c r="E138" s="46" t="str">
        <f>IF($I138=1,IF(AND(ISNUMBER(Форма!E138),Форма!E138&gt;0),"","ошибка"),"")</f>
        <v/>
      </c>
      <c r="F138" s="15" t="str">
        <f>IF($I138=1,IF(AND(ISNUMBER(Форма!F138),Форма!F138&gt;0),"","ошибка"),"")</f>
        <v/>
      </c>
      <c r="G138" s="15" t="str">
        <f>IF($I138=1,IF(OR(AND(Форма!G$76="",Форма!G138=""),AND(Форма!G$76&lt;&gt;"",ISNUMBER(Форма!F138),Форма!G138&gt;0)),"","ошибка"),"")</f>
        <v/>
      </c>
      <c r="I138" s="13">
        <f>IF(LEN(CONCATENATE(Форма!A138,Форма!C138,Форма!E138,Форма!F138,Форма!G138))&gt;0,1,0)</f>
        <v>0</v>
      </c>
      <c r="J138" s="13" t="str">
        <f>SUBSTITUTE(SUBSTITUTE(SUBSTITUTE(SUBSTITUTE(SUBSTITUTE(SUBSTITUTE(SUBSTITUTE(CONCATENATE(Форма!A138,Форма!C138)," ","_"),"*","_"),"?","_"),"&lt;","_"),"&gt;","_"),"=","_"),"!","_")</f>
        <v/>
      </c>
    </row>
    <row r="139" spans="1:10" ht="25.5" customHeight="1">
      <c r="A139" s="69" t="str">
        <f>IF($I139=1,IF(AND(COUNTIF(EconomicSubjects,Форма!A139)&gt;0,Форма!A139&lt;&gt;""),IF(COUNTIF(ESAndMO,J139)&gt;1,"Совпадающая комбинация ХС и МО",""),"ошибка"),"")</f>
        <v/>
      </c>
      <c r="B139" s="69"/>
      <c r="C139" s="69" t="str">
        <f ca="1">IF($I139=1,IF(MORangeName="","ошибка",IF(AND(LEFT(Форма!C139,1)=" ",COUNTIF(INDIRECT(MORangeName),Форма!C139)&gt;0),IF(COUNTIF(ESAndMO,J139)&gt;1,"Совпадающая комбинация ХС и МО",""),"ошибка")),"")</f>
        <v/>
      </c>
      <c r="D139" s="59"/>
      <c r="E139" s="46" t="str">
        <f>IF($I139=1,IF(AND(ISNUMBER(Форма!E139),Форма!E139&gt;0),"","ошибка"),"")</f>
        <v/>
      </c>
      <c r="F139" s="15" t="str">
        <f>IF($I139=1,IF(AND(ISNUMBER(Форма!F139),Форма!F139&gt;0),"","ошибка"),"")</f>
        <v/>
      </c>
      <c r="G139" s="15" t="str">
        <f>IF($I139=1,IF(OR(AND(Форма!G$76="",Форма!G139=""),AND(Форма!G$76&lt;&gt;"",ISNUMBER(Форма!F139),Форма!G139&gt;0)),"","ошибка"),"")</f>
        <v/>
      </c>
      <c r="I139" s="13">
        <f>IF(LEN(CONCATENATE(Форма!A139,Форма!C139,Форма!E139,Форма!F139,Форма!G139))&gt;0,1,0)</f>
        <v>0</v>
      </c>
      <c r="J139" s="13" t="str">
        <f>SUBSTITUTE(SUBSTITUTE(SUBSTITUTE(SUBSTITUTE(SUBSTITUTE(SUBSTITUTE(SUBSTITUTE(CONCATENATE(Форма!A139,Форма!C139)," ","_"),"*","_"),"?","_"),"&lt;","_"),"&gt;","_"),"=","_"),"!","_")</f>
        <v/>
      </c>
    </row>
    <row r="140" spans="1:10" ht="25.5" customHeight="1">
      <c r="A140" s="69" t="str">
        <f>IF($I140=1,IF(AND(COUNTIF(EconomicSubjects,Форма!A140)&gt;0,Форма!A140&lt;&gt;""),IF(COUNTIF(ESAndMO,J140)&gt;1,"Совпадающая комбинация ХС и МО",""),"ошибка"),"")</f>
        <v/>
      </c>
      <c r="B140" s="69"/>
      <c r="C140" s="69" t="str">
        <f ca="1">IF($I140=1,IF(MORangeName="","ошибка",IF(AND(LEFT(Форма!C140,1)=" ",COUNTIF(INDIRECT(MORangeName),Форма!C140)&gt;0),IF(COUNTIF(ESAndMO,J140)&gt;1,"Совпадающая комбинация ХС и МО",""),"ошибка")),"")</f>
        <v/>
      </c>
      <c r="D140" s="59"/>
      <c r="E140" s="46" t="str">
        <f>IF($I140=1,IF(AND(ISNUMBER(Форма!E140),Форма!E140&gt;0),"","ошибка"),"")</f>
        <v/>
      </c>
      <c r="F140" s="15" t="str">
        <f>IF($I140=1,IF(AND(ISNUMBER(Форма!F140),Форма!F140&gt;0),"","ошибка"),"")</f>
        <v/>
      </c>
      <c r="G140" s="15" t="str">
        <f>IF($I140=1,IF(OR(AND(Форма!G$76="",Форма!G140=""),AND(Форма!G$76&lt;&gt;"",ISNUMBER(Форма!F140),Форма!G140&gt;0)),"","ошибка"),"")</f>
        <v/>
      </c>
      <c r="I140" s="13">
        <f>IF(LEN(CONCATENATE(Форма!A140,Форма!C140,Форма!E140,Форма!F140,Форма!G140))&gt;0,1,0)</f>
        <v>0</v>
      </c>
      <c r="J140" s="13" t="str">
        <f>SUBSTITUTE(SUBSTITUTE(SUBSTITUTE(SUBSTITUTE(SUBSTITUTE(SUBSTITUTE(SUBSTITUTE(CONCATENATE(Форма!A140,Форма!C140)," ","_"),"*","_"),"?","_"),"&lt;","_"),"&gt;","_"),"=","_"),"!","_")</f>
        <v/>
      </c>
    </row>
    <row r="141" spans="1:10" ht="25.5" customHeight="1">
      <c r="A141" s="69" t="str">
        <f>IF($I141=1,IF(AND(COUNTIF(EconomicSubjects,Форма!A141)&gt;0,Форма!A141&lt;&gt;""),IF(COUNTIF(ESAndMO,J141)&gt;1,"Совпадающая комбинация ХС и МО",""),"ошибка"),"")</f>
        <v/>
      </c>
      <c r="B141" s="69"/>
      <c r="C141" s="69" t="str">
        <f ca="1">IF($I141=1,IF(MORangeName="","ошибка",IF(AND(LEFT(Форма!C141,1)=" ",COUNTIF(INDIRECT(MORangeName),Форма!C141)&gt;0),IF(COUNTIF(ESAndMO,J141)&gt;1,"Совпадающая комбинация ХС и МО",""),"ошибка")),"")</f>
        <v/>
      </c>
      <c r="D141" s="59"/>
      <c r="E141" s="46" t="str">
        <f>IF($I141=1,IF(AND(ISNUMBER(Форма!E141),Форма!E141&gt;0),"","ошибка"),"")</f>
        <v/>
      </c>
      <c r="F141" s="15" t="str">
        <f>IF($I141=1,IF(AND(ISNUMBER(Форма!F141),Форма!F141&gt;0),"","ошибка"),"")</f>
        <v/>
      </c>
      <c r="G141" s="15" t="str">
        <f>IF($I141=1,IF(OR(AND(Форма!G$76="",Форма!G141=""),AND(Форма!G$76&lt;&gt;"",ISNUMBER(Форма!F141),Форма!G141&gt;0)),"","ошибка"),"")</f>
        <v/>
      </c>
      <c r="I141" s="13">
        <f>IF(LEN(CONCATENATE(Форма!A141,Форма!C141,Форма!E141,Форма!F141,Форма!G141))&gt;0,1,0)</f>
        <v>0</v>
      </c>
      <c r="J141" s="13" t="str">
        <f>SUBSTITUTE(SUBSTITUTE(SUBSTITUTE(SUBSTITUTE(SUBSTITUTE(SUBSTITUTE(SUBSTITUTE(CONCATENATE(Форма!A141,Форма!C141)," ","_"),"*","_"),"?","_"),"&lt;","_"),"&gt;","_"),"=","_"),"!","_")</f>
        <v/>
      </c>
    </row>
    <row r="142" spans="1:10" ht="25.5" customHeight="1">
      <c r="A142" s="69" t="str">
        <f>IF($I142=1,IF(AND(COUNTIF(EconomicSubjects,Форма!A142)&gt;0,Форма!A142&lt;&gt;""),IF(COUNTIF(ESAndMO,J142)&gt;1,"Совпадающая комбинация ХС и МО",""),"ошибка"),"")</f>
        <v/>
      </c>
      <c r="B142" s="69"/>
      <c r="C142" s="69" t="str">
        <f ca="1">IF($I142=1,IF(MORangeName="","ошибка",IF(AND(LEFT(Форма!C142,1)=" ",COUNTIF(INDIRECT(MORangeName),Форма!C142)&gt;0),IF(COUNTIF(ESAndMO,J142)&gt;1,"Совпадающая комбинация ХС и МО",""),"ошибка")),"")</f>
        <v/>
      </c>
      <c r="D142" s="59"/>
      <c r="E142" s="46" t="str">
        <f>IF($I142=1,IF(AND(ISNUMBER(Форма!E142),Форма!E142&gt;0),"","ошибка"),"")</f>
        <v/>
      </c>
      <c r="F142" s="15" t="str">
        <f>IF($I142=1,IF(AND(ISNUMBER(Форма!F142),Форма!F142&gt;0),"","ошибка"),"")</f>
        <v/>
      </c>
      <c r="G142" s="15" t="str">
        <f>IF($I142=1,IF(OR(AND(Форма!G$76="",Форма!G142=""),AND(Форма!G$76&lt;&gt;"",ISNUMBER(Форма!F142),Форма!G142&gt;0)),"","ошибка"),"")</f>
        <v/>
      </c>
      <c r="I142" s="13">
        <f>IF(LEN(CONCATENATE(Форма!A142,Форма!C142,Форма!E142,Форма!F142,Форма!G142))&gt;0,1,0)</f>
        <v>0</v>
      </c>
      <c r="J142" s="13" t="str">
        <f>SUBSTITUTE(SUBSTITUTE(SUBSTITUTE(SUBSTITUTE(SUBSTITUTE(SUBSTITUTE(SUBSTITUTE(CONCATENATE(Форма!A142,Форма!C142)," ","_"),"*","_"),"?","_"),"&lt;","_"),"&gt;","_"),"=","_"),"!","_")</f>
        <v/>
      </c>
    </row>
    <row r="143" spans="1:10" ht="25.5" customHeight="1">
      <c r="A143" s="69" t="str">
        <f>IF($I143=1,IF(AND(COUNTIF(EconomicSubjects,Форма!A143)&gt;0,Форма!A143&lt;&gt;""),IF(COUNTIF(ESAndMO,J143)&gt;1,"Совпадающая комбинация ХС и МО",""),"ошибка"),"")</f>
        <v/>
      </c>
      <c r="B143" s="69"/>
      <c r="C143" s="69" t="str">
        <f ca="1">IF($I143=1,IF(MORangeName="","ошибка",IF(AND(LEFT(Форма!C143,1)=" ",COUNTIF(INDIRECT(MORangeName),Форма!C143)&gt;0),IF(COUNTIF(ESAndMO,J143)&gt;1,"Совпадающая комбинация ХС и МО",""),"ошибка")),"")</f>
        <v/>
      </c>
      <c r="D143" s="59"/>
      <c r="E143" s="46" t="str">
        <f>IF($I143=1,IF(AND(ISNUMBER(Форма!E143),Форма!E143&gt;0),"","ошибка"),"")</f>
        <v/>
      </c>
      <c r="F143" s="15" t="str">
        <f>IF($I143=1,IF(AND(ISNUMBER(Форма!F143),Форма!F143&gt;0),"","ошибка"),"")</f>
        <v/>
      </c>
      <c r="G143" s="15" t="str">
        <f>IF($I143=1,IF(OR(AND(Форма!G$76="",Форма!G143=""),AND(Форма!G$76&lt;&gt;"",ISNUMBER(Форма!F143),Форма!G143&gt;0)),"","ошибка"),"")</f>
        <v/>
      </c>
      <c r="I143" s="13">
        <f>IF(LEN(CONCATENATE(Форма!A143,Форма!C143,Форма!E143,Форма!F143,Форма!G143))&gt;0,1,0)</f>
        <v>0</v>
      </c>
      <c r="J143" s="13" t="str">
        <f>SUBSTITUTE(SUBSTITUTE(SUBSTITUTE(SUBSTITUTE(SUBSTITUTE(SUBSTITUTE(SUBSTITUTE(CONCATENATE(Форма!A143,Форма!C143)," ","_"),"*","_"),"?","_"),"&lt;","_"),"&gt;","_"),"=","_"),"!","_")</f>
        <v/>
      </c>
    </row>
    <row r="144" spans="1:10" ht="25.5" customHeight="1">
      <c r="A144" s="69" t="str">
        <f>IF($I144=1,IF(AND(COUNTIF(EconomicSubjects,Форма!A144)&gt;0,Форма!A144&lt;&gt;""),IF(COUNTIF(ESAndMO,J144)&gt;1,"Совпадающая комбинация ХС и МО",""),"ошибка"),"")</f>
        <v/>
      </c>
      <c r="B144" s="69"/>
      <c r="C144" s="69" t="str">
        <f ca="1">IF($I144=1,IF(MORangeName="","ошибка",IF(AND(LEFT(Форма!C144,1)=" ",COUNTIF(INDIRECT(MORangeName),Форма!C144)&gt;0),IF(COUNTIF(ESAndMO,J144)&gt;1,"Совпадающая комбинация ХС и МО",""),"ошибка")),"")</f>
        <v/>
      </c>
      <c r="D144" s="59"/>
      <c r="E144" s="46" t="str">
        <f>IF($I144=1,IF(AND(ISNUMBER(Форма!E144),Форма!E144&gt;0),"","ошибка"),"")</f>
        <v/>
      </c>
      <c r="F144" s="15" t="str">
        <f>IF($I144=1,IF(AND(ISNUMBER(Форма!F144),Форма!F144&gt;0),"","ошибка"),"")</f>
        <v/>
      </c>
      <c r="G144" s="15" t="str">
        <f>IF($I144=1,IF(OR(AND(Форма!G$76="",Форма!G144=""),AND(Форма!G$76&lt;&gt;"",ISNUMBER(Форма!F144),Форма!G144&gt;0)),"","ошибка"),"")</f>
        <v/>
      </c>
      <c r="I144" s="13">
        <f>IF(LEN(CONCATENATE(Форма!A144,Форма!C144,Форма!E144,Форма!F144,Форма!G144))&gt;0,1,0)</f>
        <v>0</v>
      </c>
      <c r="J144" s="13" t="str">
        <f>SUBSTITUTE(SUBSTITUTE(SUBSTITUTE(SUBSTITUTE(SUBSTITUTE(SUBSTITUTE(SUBSTITUTE(CONCATENATE(Форма!A144,Форма!C144)," ","_"),"*","_"),"?","_"),"&lt;","_"),"&gt;","_"),"=","_"),"!","_")</f>
        <v/>
      </c>
    </row>
    <row r="145" spans="1:10" ht="25.5" customHeight="1">
      <c r="A145" s="69" t="str">
        <f>IF($I145=1,IF(AND(COUNTIF(EconomicSubjects,Форма!A145)&gt;0,Форма!A145&lt;&gt;""),IF(COUNTIF(ESAndMO,J145)&gt;1,"Совпадающая комбинация ХС и МО",""),"ошибка"),"")</f>
        <v/>
      </c>
      <c r="B145" s="69"/>
      <c r="C145" s="69" t="str">
        <f ca="1">IF($I145=1,IF(MORangeName="","ошибка",IF(AND(LEFT(Форма!C145,1)=" ",COUNTIF(INDIRECT(MORangeName),Форма!C145)&gt;0),IF(COUNTIF(ESAndMO,J145)&gt;1,"Совпадающая комбинация ХС и МО",""),"ошибка")),"")</f>
        <v/>
      </c>
      <c r="D145" s="59"/>
      <c r="E145" s="46" t="str">
        <f>IF($I145=1,IF(AND(ISNUMBER(Форма!E145),Форма!E145&gt;0),"","ошибка"),"")</f>
        <v/>
      </c>
      <c r="F145" s="15" t="str">
        <f>IF($I145=1,IF(AND(ISNUMBER(Форма!F145),Форма!F145&gt;0),"","ошибка"),"")</f>
        <v/>
      </c>
      <c r="G145" s="15" t="str">
        <f>IF($I145=1,IF(OR(AND(Форма!G$76="",Форма!G145=""),AND(Форма!G$76&lt;&gt;"",ISNUMBER(Форма!F145),Форма!G145&gt;0)),"","ошибка"),"")</f>
        <v/>
      </c>
      <c r="I145" s="13">
        <f>IF(LEN(CONCATENATE(Форма!A145,Форма!C145,Форма!E145,Форма!F145,Форма!G145))&gt;0,1,0)</f>
        <v>0</v>
      </c>
      <c r="J145" s="13" t="str">
        <f>SUBSTITUTE(SUBSTITUTE(SUBSTITUTE(SUBSTITUTE(SUBSTITUTE(SUBSTITUTE(SUBSTITUTE(CONCATENATE(Форма!A145,Форма!C145)," ","_"),"*","_"),"?","_"),"&lt;","_"),"&gt;","_"),"=","_"),"!","_")</f>
        <v/>
      </c>
    </row>
    <row r="146" spans="1:10" ht="25.5" customHeight="1">
      <c r="A146" s="69" t="str">
        <f>IF($I146=1,IF(AND(COUNTIF(EconomicSubjects,Форма!A146)&gt;0,Форма!A146&lt;&gt;""),IF(COUNTIF(ESAndMO,J146)&gt;1,"Совпадающая комбинация ХС и МО",""),"ошибка"),"")</f>
        <v/>
      </c>
      <c r="B146" s="69"/>
      <c r="C146" s="69" t="str">
        <f ca="1">IF($I146=1,IF(MORangeName="","ошибка",IF(AND(LEFT(Форма!C146,1)=" ",COUNTIF(INDIRECT(MORangeName),Форма!C146)&gt;0),IF(COUNTIF(ESAndMO,J146)&gt;1,"Совпадающая комбинация ХС и МО",""),"ошибка")),"")</f>
        <v/>
      </c>
      <c r="D146" s="59"/>
      <c r="E146" s="46" t="str">
        <f>IF($I146=1,IF(AND(ISNUMBER(Форма!E146),Форма!E146&gt;0),"","ошибка"),"")</f>
        <v/>
      </c>
      <c r="F146" s="15" t="str">
        <f>IF($I146=1,IF(AND(ISNUMBER(Форма!F146),Форма!F146&gt;0),"","ошибка"),"")</f>
        <v/>
      </c>
      <c r="G146" s="15" t="str">
        <f>IF($I146=1,IF(OR(AND(Форма!G$76="",Форма!G146=""),AND(Форма!G$76&lt;&gt;"",ISNUMBER(Форма!F146),Форма!G146&gt;0)),"","ошибка"),"")</f>
        <v/>
      </c>
      <c r="I146" s="13">
        <f>IF(LEN(CONCATENATE(Форма!A146,Форма!C146,Форма!E146,Форма!F146,Форма!G146))&gt;0,1,0)</f>
        <v>0</v>
      </c>
      <c r="J146" s="13" t="str">
        <f>SUBSTITUTE(SUBSTITUTE(SUBSTITUTE(SUBSTITUTE(SUBSTITUTE(SUBSTITUTE(SUBSTITUTE(CONCATENATE(Форма!A146,Форма!C146)," ","_"),"*","_"),"?","_"),"&lt;","_"),"&gt;","_"),"=","_"),"!","_")</f>
        <v/>
      </c>
    </row>
    <row r="147" spans="1:10" ht="25.5" customHeight="1">
      <c r="A147" s="69" t="str">
        <f>IF($I147=1,IF(AND(COUNTIF(EconomicSubjects,Форма!A147)&gt;0,Форма!A147&lt;&gt;""),IF(COUNTIF(ESAndMO,J147)&gt;1,"Совпадающая комбинация ХС и МО",""),"ошибка"),"")</f>
        <v/>
      </c>
      <c r="B147" s="69"/>
      <c r="C147" s="69" t="str">
        <f ca="1">IF($I147=1,IF(MORangeName="","ошибка",IF(AND(LEFT(Форма!C147,1)=" ",COUNTIF(INDIRECT(MORangeName),Форма!C147)&gt;0),IF(COUNTIF(ESAndMO,J147)&gt;1,"Совпадающая комбинация ХС и МО",""),"ошибка")),"")</f>
        <v/>
      </c>
      <c r="D147" s="59"/>
      <c r="E147" s="46" t="str">
        <f>IF($I147=1,IF(AND(ISNUMBER(Форма!E147),Форма!E147&gt;0),"","ошибка"),"")</f>
        <v/>
      </c>
      <c r="F147" s="15" t="str">
        <f>IF($I147=1,IF(AND(ISNUMBER(Форма!F147),Форма!F147&gt;0),"","ошибка"),"")</f>
        <v/>
      </c>
      <c r="G147" s="15" t="str">
        <f>IF($I147=1,IF(OR(AND(Форма!G$76="",Форма!G147=""),AND(Форма!G$76&lt;&gt;"",ISNUMBER(Форма!F147),Форма!G147&gt;0)),"","ошибка"),"")</f>
        <v/>
      </c>
      <c r="I147" s="13">
        <f>IF(LEN(CONCATENATE(Форма!A147,Форма!C147,Форма!E147,Форма!F147,Форма!G147))&gt;0,1,0)</f>
        <v>0</v>
      </c>
      <c r="J147" s="13" t="str">
        <f>SUBSTITUTE(SUBSTITUTE(SUBSTITUTE(SUBSTITUTE(SUBSTITUTE(SUBSTITUTE(SUBSTITUTE(CONCATENATE(Форма!A147,Форма!C147)," ","_"),"*","_"),"?","_"),"&lt;","_"),"&gt;","_"),"=","_"),"!","_")</f>
        <v/>
      </c>
    </row>
    <row r="148" spans="1:10" ht="25.5" customHeight="1">
      <c r="A148" s="69" t="str">
        <f>IF($I148=1,IF(AND(COUNTIF(EconomicSubjects,Форма!A148)&gt;0,Форма!A148&lt;&gt;""),IF(COUNTIF(ESAndMO,J148)&gt;1,"Совпадающая комбинация ХС и МО",""),"ошибка"),"")</f>
        <v/>
      </c>
      <c r="B148" s="69"/>
      <c r="C148" s="69" t="str">
        <f ca="1">IF($I148=1,IF(MORangeName="","ошибка",IF(AND(LEFT(Форма!C148,1)=" ",COUNTIF(INDIRECT(MORangeName),Форма!C148)&gt;0),IF(COUNTIF(ESAndMO,J148)&gt;1,"Совпадающая комбинация ХС и МО",""),"ошибка")),"")</f>
        <v/>
      </c>
      <c r="D148" s="59"/>
      <c r="E148" s="46" t="str">
        <f>IF($I148=1,IF(AND(ISNUMBER(Форма!E148),Форма!E148&gt;0),"","ошибка"),"")</f>
        <v/>
      </c>
      <c r="F148" s="15" t="str">
        <f>IF($I148=1,IF(AND(ISNUMBER(Форма!F148),Форма!F148&gt;0),"","ошибка"),"")</f>
        <v/>
      </c>
      <c r="G148" s="15" t="str">
        <f>IF($I148=1,IF(OR(AND(Форма!G$76="",Форма!G148=""),AND(Форма!G$76&lt;&gt;"",ISNUMBER(Форма!F148),Форма!G148&gt;0)),"","ошибка"),"")</f>
        <v/>
      </c>
      <c r="I148" s="13">
        <f>IF(LEN(CONCATENATE(Форма!A148,Форма!C148,Форма!E148,Форма!F148,Форма!G148))&gt;0,1,0)</f>
        <v>0</v>
      </c>
      <c r="J148" s="13" t="str">
        <f>SUBSTITUTE(SUBSTITUTE(SUBSTITUTE(SUBSTITUTE(SUBSTITUTE(SUBSTITUTE(SUBSTITUTE(CONCATENATE(Форма!A148,Форма!C148)," ","_"),"*","_"),"?","_"),"&lt;","_"),"&gt;","_"),"=","_"),"!","_")</f>
        <v/>
      </c>
    </row>
    <row r="149" spans="1:10" ht="25.5" customHeight="1">
      <c r="A149" s="69" t="str">
        <f>IF($I149=1,IF(AND(COUNTIF(EconomicSubjects,Форма!A149)&gt;0,Форма!A149&lt;&gt;""),IF(COUNTIF(ESAndMO,J149)&gt;1,"Совпадающая комбинация ХС и МО",""),"ошибка"),"")</f>
        <v/>
      </c>
      <c r="B149" s="69"/>
      <c r="C149" s="69" t="str">
        <f ca="1">IF($I149=1,IF(MORangeName="","ошибка",IF(AND(LEFT(Форма!C149,1)=" ",COUNTIF(INDIRECT(MORangeName),Форма!C149)&gt;0),IF(COUNTIF(ESAndMO,J149)&gt;1,"Совпадающая комбинация ХС и МО",""),"ошибка")),"")</f>
        <v/>
      </c>
      <c r="D149" s="59"/>
      <c r="E149" s="46" t="str">
        <f>IF($I149=1,IF(AND(ISNUMBER(Форма!E149),Форма!E149&gt;0),"","ошибка"),"")</f>
        <v/>
      </c>
      <c r="F149" s="15" t="str">
        <f>IF($I149=1,IF(AND(ISNUMBER(Форма!F149),Форма!F149&gt;0),"","ошибка"),"")</f>
        <v/>
      </c>
      <c r="G149" s="15" t="str">
        <f>IF($I149=1,IF(OR(AND(Форма!G$76="",Форма!G149=""),AND(Форма!G$76&lt;&gt;"",ISNUMBER(Форма!F149),Форма!G149&gt;0)),"","ошибка"),"")</f>
        <v/>
      </c>
      <c r="I149" s="13">
        <f>IF(LEN(CONCATENATE(Форма!A149,Форма!C149,Форма!E149,Форма!F149,Форма!G149))&gt;0,1,0)</f>
        <v>0</v>
      </c>
      <c r="J149" s="13" t="str">
        <f>SUBSTITUTE(SUBSTITUTE(SUBSTITUTE(SUBSTITUTE(SUBSTITUTE(SUBSTITUTE(SUBSTITUTE(CONCATENATE(Форма!A149,Форма!C149)," ","_"),"*","_"),"?","_"),"&lt;","_"),"&gt;","_"),"=","_"),"!","_")</f>
        <v/>
      </c>
    </row>
    <row r="150" spans="1:10" ht="25.5" customHeight="1">
      <c r="A150" s="69" t="str">
        <f>IF($I150=1,IF(AND(COUNTIF(EconomicSubjects,Форма!A150)&gt;0,Форма!A150&lt;&gt;""),IF(COUNTIF(ESAndMO,J150)&gt;1,"Совпадающая комбинация ХС и МО",""),"ошибка"),"")</f>
        <v/>
      </c>
      <c r="B150" s="69"/>
      <c r="C150" s="69" t="str">
        <f ca="1">IF($I150=1,IF(MORangeName="","ошибка",IF(AND(LEFT(Форма!C150,1)=" ",COUNTIF(INDIRECT(MORangeName),Форма!C150)&gt;0),IF(COUNTIF(ESAndMO,J150)&gt;1,"Совпадающая комбинация ХС и МО",""),"ошибка")),"")</f>
        <v/>
      </c>
      <c r="D150" s="59"/>
      <c r="E150" s="46" t="str">
        <f>IF($I150=1,IF(AND(ISNUMBER(Форма!E150),Форма!E150&gt;0),"","ошибка"),"")</f>
        <v/>
      </c>
      <c r="F150" s="15" t="str">
        <f>IF($I150=1,IF(AND(ISNUMBER(Форма!F150),Форма!F150&gt;0),"","ошибка"),"")</f>
        <v/>
      </c>
      <c r="G150" s="15" t="str">
        <f>IF($I150=1,IF(OR(AND(Форма!G$76="",Форма!G150=""),AND(Форма!G$76&lt;&gt;"",ISNUMBER(Форма!F150),Форма!G150&gt;0)),"","ошибка"),"")</f>
        <v/>
      </c>
      <c r="I150" s="13">
        <f>IF(LEN(CONCATENATE(Форма!A150,Форма!C150,Форма!E150,Форма!F150,Форма!G150))&gt;0,1,0)</f>
        <v>0</v>
      </c>
      <c r="J150" s="13" t="str">
        <f>SUBSTITUTE(SUBSTITUTE(SUBSTITUTE(SUBSTITUTE(SUBSTITUTE(SUBSTITUTE(SUBSTITUTE(CONCATENATE(Форма!A150,Форма!C150)," ","_"),"*","_"),"?","_"),"&lt;","_"),"&gt;","_"),"=","_"),"!","_")</f>
        <v/>
      </c>
    </row>
    <row r="151" spans="1:10" ht="25.5" customHeight="1">
      <c r="A151" s="69" t="str">
        <f>IF($I151=1,IF(AND(COUNTIF(EconomicSubjects,Форма!A151)&gt;0,Форма!A151&lt;&gt;""),IF(COUNTIF(ESAndMO,J151)&gt;1,"Совпадающая комбинация ХС и МО",""),"ошибка"),"")</f>
        <v/>
      </c>
      <c r="B151" s="69"/>
      <c r="C151" s="69" t="str">
        <f ca="1">IF($I151=1,IF(MORangeName="","ошибка",IF(AND(LEFT(Форма!C151,1)=" ",COUNTIF(INDIRECT(MORangeName),Форма!C151)&gt;0),IF(COUNTIF(ESAndMO,J151)&gt;1,"Совпадающая комбинация ХС и МО",""),"ошибка")),"")</f>
        <v/>
      </c>
      <c r="D151" s="59"/>
      <c r="E151" s="46" t="str">
        <f>IF($I151=1,IF(AND(ISNUMBER(Форма!E151),Форма!E151&gt;0),"","ошибка"),"")</f>
        <v/>
      </c>
      <c r="F151" s="15" t="str">
        <f>IF($I151=1,IF(AND(ISNUMBER(Форма!F151),Форма!F151&gt;0),"","ошибка"),"")</f>
        <v/>
      </c>
      <c r="G151" s="15" t="str">
        <f>IF($I151=1,IF(OR(AND(Форма!G$76="",Форма!G151=""),AND(Форма!G$76&lt;&gt;"",ISNUMBER(Форма!F151),Форма!G151&gt;0)),"","ошибка"),"")</f>
        <v/>
      </c>
      <c r="I151" s="13">
        <f>IF(LEN(CONCATENATE(Форма!A151,Форма!C151,Форма!E151,Форма!F151,Форма!G151))&gt;0,1,0)</f>
        <v>0</v>
      </c>
      <c r="J151" s="13" t="str">
        <f>SUBSTITUTE(SUBSTITUTE(SUBSTITUTE(SUBSTITUTE(SUBSTITUTE(SUBSTITUTE(SUBSTITUTE(CONCATENATE(Форма!A151,Форма!C151)," ","_"),"*","_"),"?","_"),"&lt;","_"),"&gt;","_"),"=","_"),"!","_")</f>
        <v/>
      </c>
    </row>
    <row r="152" spans="1:10" ht="25.5" customHeight="1">
      <c r="A152" s="69" t="str">
        <f>IF($I152=1,IF(AND(COUNTIF(EconomicSubjects,Форма!A152)&gt;0,Форма!A152&lt;&gt;""),IF(COUNTIF(ESAndMO,J152)&gt;1,"Совпадающая комбинация ХС и МО",""),"ошибка"),"")</f>
        <v/>
      </c>
      <c r="B152" s="69"/>
      <c r="C152" s="69" t="str">
        <f ca="1">IF($I152=1,IF(MORangeName="","ошибка",IF(AND(LEFT(Форма!C152,1)=" ",COUNTIF(INDIRECT(MORangeName),Форма!C152)&gt;0),IF(COUNTIF(ESAndMO,J152)&gt;1,"Совпадающая комбинация ХС и МО",""),"ошибка")),"")</f>
        <v/>
      </c>
      <c r="D152" s="59"/>
      <c r="E152" s="46" t="str">
        <f>IF($I152=1,IF(AND(ISNUMBER(Форма!E152),Форма!E152&gt;0),"","ошибка"),"")</f>
        <v/>
      </c>
      <c r="F152" s="15" t="str">
        <f>IF($I152=1,IF(AND(ISNUMBER(Форма!F152),Форма!F152&gt;0),"","ошибка"),"")</f>
        <v/>
      </c>
      <c r="G152" s="15" t="str">
        <f>IF($I152=1,IF(OR(AND(Форма!G$76="",Форма!G152=""),AND(Форма!G$76&lt;&gt;"",ISNUMBER(Форма!F152),Форма!G152&gt;0)),"","ошибка"),"")</f>
        <v/>
      </c>
      <c r="I152" s="13">
        <f>IF(LEN(CONCATENATE(Форма!A152,Форма!C152,Форма!E152,Форма!F152,Форма!G152))&gt;0,1,0)</f>
        <v>0</v>
      </c>
      <c r="J152" s="13" t="str">
        <f>SUBSTITUTE(SUBSTITUTE(SUBSTITUTE(SUBSTITUTE(SUBSTITUTE(SUBSTITUTE(SUBSTITUTE(CONCATENATE(Форма!A152,Форма!C152)," ","_"),"*","_"),"?","_"),"&lt;","_"),"&gt;","_"),"=","_"),"!","_")</f>
        <v/>
      </c>
    </row>
    <row r="153" spans="1:10" ht="25.5" customHeight="1">
      <c r="A153" s="69" t="str">
        <f>IF($I153=1,IF(AND(COUNTIF(EconomicSubjects,Форма!A153)&gt;0,Форма!A153&lt;&gt;""),IF(COUNTIF(ESAndMO,J153)&gt;1,"Совпадающая комбинация ХС и МО",""),"ошибка"),"")</f>
        <v/>
      </c>
      <c r="B153" s="69"/>
      <c r="C153" s="69" t="str">
        <f ca="1">IF($I153=1,IF(MORangeName="","ошибка",IF(AND(LEFT(Форма!C153,1)=" ",COUNTIF(INDIRECT(MORangeName),Форма!C153)&gt;0),IF(COUNTIF(ESAndMO,J153)&gt;1,"Совпадающая комбинация ХС и МО",""),"ошибка")),"")</f>
        <v/>
      </c>
      <c r="D153" s="59"/>
      <c r="E153" s="46" t="str">
        <f>IF($I153=1,IF(AND(ISNUMBER(Форма!E153),Форма!E153&gt;0),"","ошибка"),"")</f>
        <v/>
      </c>
      <c r="F153" s="15" t="str">
        <f>IF($I153=1,IF(AND(ISNUMBER(Форма!F153),Форма!F153&gt;0),"","ошибка"),"")</f>
        <v/>
      </c>
      <c r="G153" s="15" t="str">
        <f>IF($I153=1,IF(OR(AND(Форма!G$76="",Форма!G153=""),AND(Форма!G$76&lt;&gt;"",ISNUMBER(Форма!F153),Форма!G153&gt;0)),"","ошибка"),"")</f>
        <v/>
      </c>
      <c r="I153" s="13">
        <f>IF(LEN(CONCATENATE(Форма!A153,Форма!C153,Форма!E153,Форма!F153,Форма!G153))&gt;0,1,0)</f>
        <v>0</v>
      </c>
      <c r="J153" s="13" t="str">
        <f>SUBSTITUTE(SUBSTITUTE(SUBSTITUTE(SUBSTITUTE(SUBSTITUTE(SUBSTITUTE(SUBSTITUTE(CONCATENATE(Форма!A153,Форма!C153)," ","_"),"*","_"),"?","_"),"&lt;","_"),"&gt;","_"),"=","_"),"!","_")</f>
        <v/>
      </c>
    </row>
    <row r="154" spans="1:10" ht="25.5" customHeight="1">
      <c r="A154" s="69" t="str">
        <f>IF($I154=1,IF(AND(COUNTIF(EconomicSubjects,Форма!A154)&gt;0,Форма!A154&lt;&gt;""),IF(COUNTIF(ESAndMO,J154)&gt;1,"Совпадающая комбинация ХС и МО",""),"ошибка"),"")</f>
        <v/>
      </c>
      <c r="B154" s="69"/>
      <c r="C154" s="69" t="str">
        <f ca="1">IF($I154=1,IF(MORangeName="","ошибка",IF(AND(LEFT(Форма!C154,1)=" ",COUNTIF(INDIRECT(MORangeName),Форма!C154)&gt;0),IF(COUNTIF(ESAndMO,J154)&gt;1,"Совпадающая комбинация ХС и МО",""),"ошибка")),"")</f>
        <v/>
      </c>
      <c r="D154" s="59"/>
      <c r="E154" s="46" t="str">
        <f>IF($I154=1,IF(AND(ISNUMBER(Форма!E154),Форма!E154&gt;0),"","ошибка"),"")</f>
        <v/>
      </c>
      <c r="F154" s="15" t="str">
        <f>IF($I154=1,IF(AND(ISNUMBER(Форма!F154),Форма!F154&gt;0),"","ошибка"),"")</f>
        <v/>
      </c>
      <c r="G154" s="15" t="str">
        <f>IF($I154=1,IF(OR(AND(Форма!G$76="",Форма!G154=""),AND(Форма!G$76&lt;&gt;"",ISNUMBER(Форма!F154),Форма!G154&gt;0)),"","ошибка"),"")</f>
        <v/>
      </c>
      <c r="I154" s="13">
        <f>IF(LEN(CONCATENATE(Форма!A154,Форма!C154,Форма!E154,Форма!F154,Форма!G154))&gt;0,1,0)</f>
        <v>0</v>
      </c>
      <c r="J154" s="13" t="str">
        <f>SUBSTITUTE(SUBSTITUTE(SUBSTITUTE(SUBSTITUTE(SUBSTITUTE(SUBSTITUTE(SUBSTITUTE(CONCATENATE(Форма!A154,Форма!C154)," ","_"),"*","_"),"?","_"),"&lt;","_"),"&gt;","_"),"=","_"),"!","_")</f>
        <v/>
      </c>
    </row>
    <row r="155" spans="1:10" ht="25.5" customHeight="1">
      <c r="A155" s="69" t="str">
        <f>IF($I155=1,IF(AND(COUNTIF(EconomicSubjects,Форма!A155)&gt;0,Форма!A155&lt;&gt;""),IF(COUNTIF(ESAndMO,J155)&gt;1,"Совпадающая комбинация ХС и МО",""),"ошибка"),"")</f>
        <v/>
      </c>
      <c r="B155" s="69"/>
      <c r="C155" s="69" t="str">
        <f ca="1">IF($I155=1,IF(MORangeName="","ошибка",IF(AND(LEFT(Форма!C155,1)=" ",COUNTIF(INDIRECT(MORangeName),Форма!C155)&gt;0),IF(COUNTIF(ESAndMO,J155)&gt;1,"Совпадающая комбинация ХС и МО",""),"ошибка")),"")</f>
        <v/>
      </c>
      <c r="D155" s="59"/>
      <c r="E155" s="46" t="str">
        <f>IF($I155=1,IF(AND(ISNUMBER(Форма!E155),Форма!E155&gt;0),"","ошибка"),"")</f>
        <v/>
      </c>
      <c r="F155" s="15" t="str">
        <f>IF($I155=1,IF(AND(ISNUMBER(Форма!F155),Форма!F155&gt;0),"","ошибка"),"")</f>
        <v/>
      </c>
      <c r="G155" s="15" t="str">
        <f>IF($I155=1,IF(OR(AND(Форма!G$76="",Форма!G155=""),AND(Форма!G$76&lt;&gt;"",ISNUMBER(Форма!F155),Форма!G155&gt;0)),"","ошибка"),"")</f>
        <v/>
      </c>
      <c r="I155" s="13">
        <f>IF(LEN(CONCATENATE(Форма!A155,Форма!C155,Форма!E155,Форма!F155,Форма!G155))&gt;0,1,0)</f>
        <v>0</v>
      </c>
      <c r="J155" s="13" t="str">
        <f>SUBSTITUTE(SUBSTITUTE(SUBSTITUTE(SUBSTITUTE(SUBSTITUTE(SUBSTITUTE(SUBSTITUTE(CONCATENATE(Форма!A155,Форма!C155)," ","_"),"*","_"),"?","_"),"&lt;","_"),"&gt;","_"),"=","_"),"!","_")</f>
        <v/>
      </c>
    </row>
    <row r="156" spans="1:10" ht="25.5" customHeight="1">
      <c r="A156" s="69" t="str">
        <f>IF($I156=1,IF(AND(COUNTIF(EconomicSubjects,Форма!A156)&gt;0,Форма!A156&lt;&gt;""),IF(COUNTIF(ESAndMO,J156)&gt;1,"Совпадающая комбинация ХС и МО",""),"ошибка"),"")</f>
        <v/>
      </c>
      <c r="B156" s="69"/>
      <c r="C156" s="69" t="str">
        <f ca="1">IF($I156=1,IF(MORangeName="","ошибка",IF(AND(LEFT(Форма!C156,1)=" ",COUNTIF(INDIRECT(MORangeName),Форма!C156)&gt;0),IF(COUNTIF(ESAndMO,J156)&gt;1,"Совпадающая комбинация ХС и МО",""),"ошибка")),"")</f>
        <v/>
      </c>
      <c r="D156" s="59"/>
      <c r="E156" s="46" t="str">
        <f>IF($I156=1,IF(AND(ISNUMBER(Форма!E156),Форма!E156&gt;0),"","ошибка"),"")</f>
        <v/>
      </c>
      <c r="F156" s="15" t="str">
        <f>IF($I156=1,IF(AND(ISNUMBER(Форма!F156),Форма!F156&gt;0),"","ошибка"),"")</f>
        <v/>
      </c>
      <c r="G156" s="15" t="str">
        <f>IF($I156=1,IF(OR(AND(Форма!G$76="",Форма!G156=""),AND(Форма!G$76&lt;&gt;"",ISNUMBER(Форма!F156),Форма!G156&gt;0)),"","ошибка"),"")</f>
        <v/>
      </c>
      <c r="I156" s="13">
        <f>IF(LEN(CONCATENATE(Форма!A156,Форма!C156,Форма!E156,Форма!F156,Форма!G156))&gt;0,1,0)</f>
        <v>0</v>
      </c>
      <c r="J156" s="13" t="str">
        <f>SUBSTITUTE(SUBSTITUTE(SUBSTITUTE(SUBSTITUTE(SUBSTITUTE(SUBSTITUTE(SUBSTITUTE(CONCATENATE(Форма!A156,Форма!C156)," ","_"),"*","_"),"?","_"),"&lt;","_"),"&gt;","_"),"=","_"),"!","_")</f>
        <v/>
      </c>
    </row>
    <row r="157" spans="1:10" ht="25.5" customHeight="1">
      <c r="A157" s="69" t="str">
        <f>IF($I157=1,IF(AND(COUNTIF(EconomicSubjects,Форма!A157)&gt;0,Форма!A157&lt;&gt;""),IF(COUNTIF(ESAndMO,J157)&gt;1,"Совпадающая комбинация ХС и МО",""),"ошибка"),"")</f>
        <v/>
      </c>
      <c r="B157" s="69"/>
      <c r="C157" s="69" t="str">
        <f ca="1">IF($I157=1,IF(MORangeName="","ошибка",IF(AND(LEFT(Форма!C157,1)=" ",COUNTIF(INDIRECT(MORangeName),Форма!C157)&gt;0),IF(COUNTIF(ESAndMO,J157)&gt;1,"Совпадающая комбинация ХС и МО",""),"ошибка")),"")</f>
        <v/>
      </c>
      <c r="D157" s="59"/>
      <c r="E157" s="46" t="str">
        <f>IF($I157=1,IF(AND(ISNUMBER(Форма!E157),Форма!E157&gt;0),"","ошибка"),"")</f>
        <v/>
      </c>
      <c r="F157" s="15" t="str">
        <f>IF($I157=1,IF(AND(ISNUMBER(Форма!F157),Форма!F157&gt;0),"","ошибка"),"")</f>
        <v/>
      </c>
      <c r="G157" s="15" t="str">
        <f>IF($I157=1,IF(OR(AND(Форма!G$76="",Форма!G157=""),AND(Форма!G$76&lt;&gt;"",ISNUMBER(Форма!F157),Форма!G157&gt;0)),"","ошибка"),"")</f>
        <v/>
      </c>
      <c r="I157" s="13">
        <f>IF(LEN(CONCATENATE(Форма!A157,Форма!C157,Форма!E157,Форма!F157,Форма!G157))&gt;0,1,0)</f>
        <v>0</v>
      </c>
      <c r="J157" s="13" t="str">
        <f>SUBSTITUTE(SUBSTITUTE(SUBSTITUTE(SUBSTITUTE(SUBSTITUTE(SUBSTITUTE(SUBSTITUTE(CONCATENATE(Форма!A157,Форма!C157)," ","_"),"*","_"),"?","_"),"&lt;","_"),"&gt;","_"),"=","_"),"!","_")</f>
        <v/>
      </c>
    </row>
    <row r="158" spans="1:10" ht="25.5" customHeight="1">
      <c r="A158" s="69" t="str">
        <f>IF($I158=1,IF(AND(COUNTIF(EconomicSubjects,Форма!A158)&gt;0,Форма!A158&lt;&gt;""),IF(COUNTIF(ESAndMO,J158)&gt;1,"Совпадающая комбинация ХС и МО",""),"ошибка"),"")</f>
        <v/>
      </c>
      <c r="B158" s="69"/>
      <c r="C158" s="69" t="str">
        <f ca="1">IF($I158=1,IF(MORangeName="","ошибка",IF(AND(LEFT(Форма!C158,1)=" ",COUNTIF(INDIRECT(MORangeName),Форма!C158)&gt;0),IF(COUNTIF(ESAndMO,J158)&gt;1,"Совпадающая комбинация ХС и МО",""),"ошибка")),"")</f>
        <v/>
      </c>
      <c r="D158" s="59"/>
      <c r="E158" s="46" t="str">
        <f>IF($I158=1,IF(AND(ISNUMBER(Форма!E158),Форма!E158&gt;0),"","ошибка"),"")</f>
        <v/>
      </c>
      <c r="F158" s="15" t="str">
        <f>IF($I158=1,IF(AND(ISNUMBER(Форма!F158),Форма!F158&gt;0),"","ошибка"),"")</f>
        <v/>
      </c>
      <c r="G158" s="15" t="str">
        <f>IF($I158=1,IF(OR(AND(Форма!G$76="",Форма!G158=""),AND(Форма!G$76&lt;&gt;"",ISNUMBER(Форма!F158),Форма!G158&gt;0)),"","ошибка"),"")</f>
        <v/>
      </c>
      <c r="I158" s="13">
        <f>IF(LEN(CONCATENATE(Форма!A158,Форма!C158,Форма!E158,Форма!F158,Форма!G158))&gt;0,1,0)</f>
        <v>0</v>
      </c>
      <c r="J158" s="13" t="str">
        <f>SUBSTITUTE(SUBSTITUTE(SUBSTITUTE(SUBSTITUTE(SUBSTITUTE(SUBSTITUTE(SUBSTITUTE(CONCATENATE(Форма!A158,Форма!C158)," ","_"),"*","_"),"?","_"),"&lt;","_"),"&gt;","_"),"=","_"),"!","_")</f>
        <v/>
      </c>
    </row>
    <row r="159" spans="1:10" ht="25.5" customHeight="1">
      <c r="A159" s="69" t="str">
        <f>IF($I159=1,IF(AND(COUNTIF(EconomicSubjects,Форма!A159)&gt;0,Форма!A159&lt;&gt;""),IF(COUNTIF(ESAndMO,J159)&gt;1,"Совпадающая комбинация ХС и МО",""),"ошибка"),"")</f>
        <v/>
      </c>
      <c r="B159" s="69"/>
      <c r="C159" s="69" t="str">
        <f ca="1">IF($I159=1,IF(MORangeName="","ошибка",IF(AND(LEFT(Форма!C159,1)=" ",COUNTIF(INDIRECT(MORangeName),Форма!C159)&gt;0),IF(COUNTIF(ESAndMO,J159)&gt;1,"Совпадающая комбинация ХС и МО",""),"ошибка")),"")</f>
        <v/>
      </c>
      <c r="D159" s="59"/>
      <c r="E159" s="46" t="str">
        <f>IF($I159=1,IF(AND(ISNUMBER(Форма!E159),Форма!E159&gt;0),"","ошибка"),"")</f>
        <v/>
      </c>
      <c r="F159" s="15" t="str">
        <f>IF($I159=1,IF(AND(ISNUMBER(Форма!F159),Форма!F159&gt;0),"","ошибка"),"")</f>
        <v/>
      </c>
      <c r="G159" s="15" t="str">
        <f>IF($I159=1,IF(OR(AND(Форма!G$76="",Форма!G159=""),AND(Форма!G$76&lt;&gt;"",ISNUMBER(Форма!F159),Форма!G159&gt;0)),"","ошибка"),"")</f>
        <v/>
      </c>
      <c r="I159" s="13">
        <f>IF(LEN(CONCATENATE(Форма!A159,Форма!C159,Форма!E159,Форма!F159,Форма!G159))&gt;0,1,0)</f>
        <v>0</v>
      </c>
      <c r="J159" s="13" t="str">
        <f>SUBSTITUTE(SUBSTITUTE(SUBSTITUTE(SUBSTITUTE(SUBSTITUTE(SUBSTITUTE(SUBSTITUTE(CONCATENATE(Форма!A159,Форма!C159)," ","_"),"*","_"),"?","_"),"&lt;","_"),"&gt;","_"),"=","_"),"!","_")</f>
        <v/>
      </c>
    </row>
    <row r="160" spans="1:10" ht="25.5" customHeight="1">
      <c r="A160" s="69" t="str">
        <f>IF($I160=1,IF(AND(COUNTIF(EconomicSubjects,Форма!A160)&gt;0,Форма!A160&lt;&gt;""),IF(COUNTIF(ESAndMO,J160)&gt;1,"Совпадающая комбинация ХС и МО",""),"ошибка"),"")</f>
        <v/>
      </c>
      <c r="B160" s="69"/>
      <c r="C160" s="69" t="str">
        <f ca="1">IF($I160=1,IF(MORangeName="","ошибка",IF(AND(LEFT(Форма!C160,1)=" ",COUNTIF(INDIRECT(MORangeName),Форма!C160)&gt;0),IF(COUNTIF(ESAndMO,J160)&gt;1,"Совпадающая комбинация ХС и МО",""),"ошибка")),"")</f>
        <v/>
      </c>
      <c r="D160" s="59"/>
      <c r="E160" s="46" t="str">
        <f>IF($I160=1,IF(AND(ISNUMBER(Форма!E160),Форма!E160&gt;0),"","ошибка"),"")</f>
        <v/>
      </c>
      <c r="F160" s="15" t="str">
        <f>IF($I160=1,IF(AND(ISNUMBER(Форма!F160),Форма!F160&gt;0),"","ошибка"),"")</f>
        <v/>
      </c>
      <c r="G160" s="15" t="str">
        <f>IF($I160=1,IF(OR(AND(Форма!G$76="",Форма!G160=""),AND(Форма!G$76&lt;&gt;"",ISNUMBER(Форма!F160),Форма!G160&gt;0)),"","ошибка"),"")</f>
        <v/>
      </c>
      <c r="I160" s="13">
        <f>IF(LEN(CONCATENATE(Форма!A160,Форма!C160,Форма!E160,Форма!F160,Форма!G160))&gt;0,1,0)</f>
        <v>0</v>
      </c>
      <c r="J160" s="13" t="str">
        <f>SUBSTITUTE(SUBSTITUTE(SUBSTITUTE(SUBSTITUTE(SUBSTITUTE(SUBSTITUTE(SUBSTITUTE(CONCATENATE(Форма!A160,Форма!C160)," ","_"),"*","_"),"?","_"),"&lt;","_"),"&gt;","_"),"=","_"),"!","_")</f>
        <v/>
      </c>
    </row>
    <row r="161" spans="1:10" ht="25.5" customHeight="1">
      <c r="A161" s="69" t="str">
        <f>IF($I161=1,IF(AND(COUNTIF(EconomicSubjects,Форма!A161)&gt;0,Форма!A161&lt;&gt;""),IF(COUNTIF(ESAndMO,J161)&gt;1,"Совпадающая комбинация ХС и МО",""),"ошибка"),"")</f>
        <v/>
      </c>
      <c r="B161" s="69"/>
      <c r="C161" s="69" t="str">
        <f ca="1">IF($I161=1,IF(MORangeName="","ошибка",IF(AND(LEFT(Форма!C161,1)=" ",COUNTIF(INDIRECT(MORangeName),Форма!C161)&gt;0),IF(COUNTIF(ESAndMO,J161)&gt;1,"Совпадающая комбинация ХС и МО",""),"ошибка")),"")</f>
        <v/>
      </c>
      <c r="D161" s="59"/>
      <c r="E161" s="46" t="str">
        <f>IF($I161=1,IF(AND(ISNUMBER(Форма!E161),Форма!E161&gt;0),"","ошибка"),"")</f>
        <v/>
      </c>
      <c r="F161" s="15" t="str">
        <f>IF($I161=1,IF(AND(ISNUMBER(Форма!F161),Форма!F161&gt;0),"","ошибка"),"")</f>
        <v/>
      </c>
      <c r="G161" s="15" t="str">
        <f>IF($I161=1,IF(OR(AND(Форма!G$76="",Форма!G161=""),AND(Форма!G$76&lt;&gt;"",ISNUMBER(Форма!F161),Форма!G161&gt;0)),"","ошибка"),"")</f>
        <v/>
      </c>
      <c r="I161" s="13">
        <f>IF(LEN(CONCATENATE(Форма!A161,Форма!C161,Форма!E161,Форма!F161,Форма!G161))&gt;0,1,0)</f>
        <v>0</v>
      </c>
      <c r="J161" s="13" t="str">
        <f>SUBSTITUTE(SUBSTITUTE(SUBSTITUTE(SUBSTITUTE(SUBSTITUTE(SUBSTITUTE(SUBSTITUTE(CONCATENATE(Форма!A161,Форма!C161)," ","_"),"*","_"),"?","_"),"&lt;","_"),"&gt;","_"),"=","_"),"!","_")</f>
        <v/>
      </c>
    </row>
    <row r="162" spans="1:10" ht="25.5" customHeight="1">
      <c r="A162" s="69" t="str">
        <f>IF($I162=1,IF(AND(COUNTIF(EconomicSubjects,Форма!A162)&gt;0,Форма!A162&lt;&gt;""),IF(COUNTIF(ESAndMO,J162)&gt;1,"Совпадающая комбинация ХС и МО",""),"ошибка"),"")</f>
        <v/>
      </c>
      <c r="B162" s="69"/>
      <c r="C162" s="69" t="str">
        <f ca="1">IF($I162=1,IF(MORangeName="","ошибка",IF(AND(LEFT(Форма!C162,1)=" ",COUNTIF(INDIRECT(MORangeName),Форма!C162)&gt;0),IF(COUNTIF(ESAndMO,J162)&gt;1,"Совпадающая комбинация ХС и МО",""),"ошибка")),"")</f>
        <v/>
      </c>
      <c r="D162" s="59"/>
      <c r="E162" s="46" t="str">
        <f>IF($I162=1,IF(AND(ISNUMBER(Форма!E162),Форма!E162&gt;0),"","ошибка"),"")</f>
        <v/>
      </c>
      <c r="F162" s="15" t="str">
        <f>IF($I162=1,IF(AND(ISNUMBER(Форма!F162),Форма!F162&gt;0),"","ошибка"),"")</f>
        <v/>
      </c>
      <c r="G162" s="15" t="str">
        <f>IF($I162=1,IF(OR(AND(Форма!G$76="",Форма!G162=""),AND(Форма!G$76&lt;&gt;"",ISNUMBER(Форма!F162),Форма!G162&gt;0)),"","ошибка"),"")</f>
        <v/>
      </c>
      <c r="I162" s="13">
        <f>IF(LEN(CONCATENATE(Форма!A162,Форма!C162,Форма!E162,Форма!F162,Форма!G162))&gt;0,1,0)</f>
        <v>0</v>
      </c>
      <c r="J162" s="13" t="str">
        <f>SUBSTITUTE(SUBSTITUTE(SUBSTITUTE(SUBSTITUTE(SUBSTITUTE(SUBSTITUTE(SUBSTITUTE(CONCATENATE(Форма!A162,Форма!C162)," ","_"),"*","_"),"?","_"),"&lt;","_"),"&gt;","_"),"=","_"),"!","_")</f>
        <v/>
      </c>
    </row>
    <row r="163" spans="1:10" ht="25.5" customHeight="1">
      <c r="A163" s="69" t="str">
        <f>IF($I163=1,IF(AND(COUNTIF(EconomicSubjects,Форма!A163)&gt;0,Форма!A163&lt;&gt;""),IF(COUNTIF(ESAndMO,J163)&gt;1,"Совпадающая комбинация ХС и МО",""),"ошибка"),"")</f>
        <v/>
      </c>
      <c r="B163" s="69"/>
      <c r="C163" s="69" t="str">
        <f ca="1">IF($I163=1,IF(MORangeName="","ошибка",IF(AND(LEFT(Форма!C163,1)=" ",COUNTIF(INDIRECT(MORangeName),Форма!C163)&gt;0),IF(COUNTIF(ESAndMO,J163)&gt;1,"Совпадающая комбинация ХС и МО",""),"ошибка")),"")</f>
        <v/>
      </c>
      <c r="D163" s="59"/>
      <c r="E163" s="46" t="str">
        <f>IF($I163=1,IF(AND(ISNUMBER(Форма!E163),Форма!E163&gt;0),"","ошибка"),"")</f>
        <v/>
      </c>
      <c r="F163" s="15" t="str">
        <f>IF($I163=1,IF(AND(ISNUMBER(Форма!F163),Форма!F163&gt;0),"","ошибка"),"")</f>
        <v/>
      </c>
      <c r="G163" s="15" t="str">
        <f>IF($I163=1,IF(OR(AND(Форма!G$76="",Форма!G163=""),AND(Форма!G$76&lt;&gt;"",ISNUMBER(Форма!F163),Форма!G163&gt;0)),"","ошибка"),"")</f>
        <v/>
      </c>
      <c r="I163" s="13">
        <f>IF(LEN(CONCATENATE(Форма!A163,Форма!C163,Форма!E163,Форма!F163,Форма!G163))&gt;0,1,0)</f>
        <v>0</v>
      </c>
      <c r="J163" s="13" t="str">
        <f>SUBSTITUTE(SUBSTITUTE(SUBSTITUTE(SUBSTITUTE(SUBSTITUTE(SUBSTITUTE(SUBSTITUTE(CONCATENATE(Форма!A163,Форма!C163)," ","_"),"*","_"),"?","_"),"&lt;","_"),"&gt;","_"),"=","_"),"!","_")</f>
        <v/>
      </c>
    </row>
    <row r="164" spans="1:10" ht="25.5" customHeight="1">
      <c r="A164" s="69" t="str">
        <f>IF($I164=1,IF(AND(COUNTIF(EconomicSubjects,Форма!A164)&gt;0,Форма!A164&lt;&gt;""),IF(COUNTIF(ESAndMO,J164)&gt;1,"Совпадающая комбинация ХС и МО",""),"ошибка"),"")</f>
        <v/>
      </c>
      <c r="B164" s="69"/>
      <c r="C164" s="69" t="str">
        <f ca="1">IF($I164=1,IF(MORangeName="","ошибка",IF(AND(LEFT(Форма!C164,1)=" ",COUNTIF(INDIRECT(MORangeName),Форма!C164)&gt;0),IF(COUNTIF(ESAndMO,J164)&gt;1,"Совпадающая комбинация ХС и МО",""),"ошибка")),"")</f>
        <v/>
      </c>
      <c r="D164" s="59"/>
      <c r="E164" s="46" t="str">
        <f>IF($I164=1,IF(AND(ISNUMBER(Форма!E164),Форма!E164&gt;0),"","ошибка"),"")</f>
        <v/>
      </c>
      <c r="F164" s="15" t="str">
        <f>IF($I164=1,IF(AND(ISNUMBER(Форма!F164),Форма!F164&gt;0),"","ошибка"),"")</f>
        <v/>
      </c>
      <c r="G164" s="15" t="str">
        <f>IF($I164=1,IF(OR(AND(Форма!G$76="",Форма!G164=""),AND(Форма!G$76&lt;&gt;"",ISNUMBER(Форма!F164),Форма!G164&gt;0)),"","ошибка"),"")</f>
        <v/>
      </c>
      <c r="I164" s="13">
        <f>IF(LEN(CONCATENATE(Форма!A164,Форма!C164,Форма!E164,Форма!F164,Форма!G164))&gt;0,1,0)</f>
        <v>0</v>
      </c>
      <c r="J164" s="13" t="str">
        <f>SUBSTITUTE(SUBSTITUTE(SUBSTITUTE(SUBSTITUTE(SUBSTITUTE(SUBSTITUTE(SUBSTITUTE(CONCATENATE(Форма!A164,Форма!C164)," ","_"),"*","_"),"?","_"),"&lt;","_"),"&gt;","_"),"=","_"),"!","_")</f>
        <v/>
      </c>
    </row>
    <row r="165" spans="1:10" ht="25.5" customHeight="1">
      <c r="A165" s="69" t="str">
        <f>IF($I165=1,IF(AND(COUNTIF(EconomicSubjects,Форма!A165)&gt;0,Форма!A165&lt;&gt;""),IF(COUNTIF(ESAndMO,J165)&gt;1,"Совпадающая комбинация ХС и МО",""),"ошибка"),"")</f>
        <v/>
      </c>
      <c r="B165" s="69"/>
      <c r="C165" s="69" t="str">
        <f ca="1">IF($I165=1,IF(MORangeName="","ошибка",IF(AND(LEFT(Форма!C165,1)=" ",COUNTIF(INDIRECT(MORangeName),Форма!C165)&gt;0),IF(COUNTIF(ESAndMO,J165)&gt;1,"Совпадающая комбинация ХС и МО",""),"ошибка")),"")</f>
        <v/>
      </c>
      <c r="D165" s="59"/>
      <c r="E165" s="46" t="str">
        <f>IF($I165=1,IF(AND(ISNUMBER(Форма!E165),Форма!E165&gt;0),"","ошибка"),"")</f>
        <v/>
      </c>
      <c r="F165" s="15" t="str">
        <f>IF($I165=1,IF(AND(ISNUMBER(Форма!F165),Форма!F165&gt;0),"","ошибка"),"")</f>
        <v/>
      </c>
      <c r="G165" s="15" t="str">
        <f>IF($I165=1,IF(OR(AND(Форма!G$76="",Форма!G165=""),AND(Форма!G$76&lt;&gt;"",ISNUMBER(Форма!F165),Форма!G165&gt;0)),"","ошибка"),"")</f>
        <v/>
      </c>
      <c r="I165" s="13">
        <f>IF(LEN(CONCATENATE(Форма!A165,Форма!C165,Форма!E165,Форма!F165,Форма!G165))&gt;0,1,0)</f>
        <v>0</v>
      </c>
      <c r="J165" s="13" t="str">
        <f>SUBSTITUTE(SUBSTITUTE(SUBSTITUTE(SUBSTITUTE(SUBSTITUTE(SUBSTITUTE(SUBSTITUTE(CONCATENATE(Форма!A165,Форма!C165)," ","_"),"*","_"),"?","_"),"&lt;","_"),"&gt;","_"),"=","_"),"!","_")</f>
        <v/>
      </c>
    </row>
    <row r="166" spans="1:10" ht="25.5" customHeight="1">
      <c r="A166" s="69" t="str">
        <f>IF($I166=1,IF(AND(COUNTIF(EconomicSubjects,Форма!A166)&gt;0,Форма!A166&lt;&gt;""),IF(COUNTIF(ESAndMO,J166)&gt;1,"Совпадающая комбинация ХС и МО",""),"ошибка"),"")</f>
        <v/>
      </c>
      <c r="B166" s="69"/>
      <c r="C166" s="69" t="str">
        <f ca="1">IF($I166=1,IF(MORangeName="","ошибка",IF(AND(LEFT(Форма!C166,1)=" ",COUNTIF(INDIRECT(MORangeName),Форма!C166)&gt;0),IF(COUNTIF(ESAndMO,J166)&gt;1,"Совпадающая комбинация ХС и МО",""),"ошибка")),"")</f>
        <v/>
      </c>
      <c r="D166" s="59"/>
      <c r="E166" s="46" t="str">
        <f>IF($I166=1,IF(AND(ISNUMBER(Форма!E166),Форма!E166&gt;0),"","ошибка"),"")</f>
        <v/>
      </c>
      <c r="F166" s="15" t="str">
        <f>IF($I166=1,IF(AND(ISNUMBER(Форма!F166),Форма!F166&gt;0),"","ошибка"),"")</f>
        <v/>
      </c>
      <c r="G166" s="15" t="str">
        <f>IF($I166=1,IF(OR(AND(Форма!G$76="",Форма!G166=""),AND(Форма!G$76&lt;&gt;"",ISNUMBER(Форма!F166),Форма!G166&gt;0)),"","ошибка"),"")</f>
        <v/>
      </c>
      <c r="I166" s="13">
        <f>IF(LEN(CONCATENATE(Форма!A166,Форма!C166,Форма!E166,Форма!F166,Форма!G166))&gt;0,1,0)</f>
        <v>0</v>
      </c>
      <c r="J166" s="13" t="str">
        <f>SUBSTITUTE(SUBSTITUTE(SUBSTITUTE(SUBSTITUTE(SUBSTITUTE(SUBSTITUTE(SUBSTITUTE(CONCATENATE(Форма!A166,Форма!C166)," ","_"),"*","_"),"?","_"),"&lt;","_"),"&gt;","_"),"=","_"),"!","_")</f>
        <v/>
      </c>
    </row>
    <row r="167" spans="1:10" ht="25.5" customHeight="1">
      <c r="A167" s="69" t="str">
        <f>IF($I167=1,IF(AND(COUNTIF(EconomicSubjects,Форма!A167)&gt;0,Форма!A167&lt;&gt;""),IF(COUNTIF(ESAndMO,J167)&gt;1,"Совпадающая комбинация ХС и МО",""),"ошибка"),"")</f>
        <v/>
      </c>
      <c r="B167" s="69"/>
      <c r="C167" s="69" t="str">
        <f ca="1">IF($I167=1,IF(MORangeName="","ошибка",IF(AND(LEFT(Форма!C167,1)=" ",COUNTIF(INDIRECT(MORangeName),Форма!C167)&gt;0),IF(COUNTIF(ESAndMO,J167)&gt;1,"Совпадающая комбинация ХС и МО",""),"ошибка")),"")</f>
        <v/>
      </c>
      <c r="D167" s="59"/>
      <c r="E167" s="46" t="str">
        <f>IF($I167=1,IF(AND(ISNUMBER(Форма!E167),Форма!E167&gt;0),"","ошибка"),"")</f>
        <v/>
      </c>
      <c r="F167" s="15" t="str">
        <f>IF($I167=1,IF(AND(ISNUMBER(Форма!F167),Форма!F167&gt;0),"","ошибка"),"")</f>
        <v/>
      </c>
      <c r="G167" s="15" t="str">
        <f>IF($I167=1,IF(OR(AND(Форма!G$76="",Форма!G167=""),AND(Форма!G$76&lt;&gt;"",ISNUMBER(Форма!F167),Форма!G167&gt;0)),"","ошибка"),"")</f>
        <v/>
      </c>
      <c r="I167" s="13">
        <f>IF(LEN(CONCATENATE(Форма!A167,Форма!C167,Форма!E167,Форма!F167,Форма!G167))&gt;0,1,0)</f>
        <v>0</v>
      </c>
      <c r="J167" s="13" t="str">
        <f>SUBSTITUTE(SUBSTITUTE(SUBSTITUTE(SUBSTITUTE(SUBSTITUTE(SUBSTITUTE(SUBSTITUTE(CONCATENATE(Форма!A167,Форма!C167)," ","_"),"*","_"),"?","_"),"&lt;","_"),"&gt;","_"),"=","_"),"!","_")</f>
        <v/>
      </c>
    </row>
    <row r="168" spans="1:10" ht="25.5" customHeight="1">
      <c r="A168" s="69" t="str">
        <f>IF($I168=1,IF(AND(COUNTIF(EconomicSubjects,Форма!A168)&gt;0,Форма!A168&lt;&gt;""),IF(COUNTIF(ESAndMO,J168)&gt;1,"Совпадающая комбинация ХС и МО",""),"ошибка"),"")</f>
        <v/>
      </c>
      <c r="B168" s="69"/>
      <c r="C168" s="69" t="str">
        <f ca="1">IF($I168=1,IF(MORangeName="","ошибка",IF(AND(LEFT(Форма!C168,1)=" ",COUNTIF(INDIRECT(MORangeName),Форма!C168)&gt;0),IF(COUNTIF(ESAndMO,J168)&gt;1,"Совпадающая комбинация ХС и МО",""),"ошибка")),"")</f>
        <v/>
      </c>
      <c r="D168" s="59"/>
      <c r="E168" s="46" t="str">
        <f>IF($I168=1,IF(AND(ISNUMBER(Форма!E168),Форма!E168&gt;0),"","ошибка"),"")</f>
        <v/>
      </c>
      <c r="F168" s="15" t="str">
        <f>IF($I168=1,IF(AND(ISNUMBER(Форма!F168),Форма!F168&gt;0),"","ошибка"),"")</f>
        <v/>
      </c>
      <c r="G168" s="15" t="str">
        <f>IF($I168=1,IF(OR(AND(Форма!G$76="",Форма!G168=""),AND(Форма!G$76&lt;&gt;"",ISNUMBER(Форма!F168),Форма!G168&gt;0)),"","ошибка"),"")</f>
        <v/>
      </c>
      <c r="I168" s="13">
        <f>IF(LEN(CONCATENATE(Форма!A168,Форма!C168,Форма!E168,Форма!F168,Форма!G168))&gt;0,1,0)</f>
        <v>0</v>
      </c>
      <c r="J168" s="13" t="str">
        <f>SUBSTITUTE(SUBSTITUTE(SUBSTITUTE(SUBSTITUTE(SUBSTITUTE(SUBSTITUTE(SUBSTITUTE(CONCATENATE(Форма!A168,Форма!C168)," ","_"),"*","_"),"?","_"),"&lt;","_"),"&gt;","_"),"=","_"),"!","_")</f>
        <v/>
      </c>
    </row>
    <row r="169" spans="1:10" ht="25.5" customHeight="1">
      <c r="A169" s="69" t="str">
        <f>IF($I169=1,IF(AND(COUNTIF(EconomicSubjects,Форма!A169)&gt;0,Форма!A169&lt;&gt;""),IF(COUNTIF(ESAndMO,J169)&gt;1,"Совпадающая комбинация ХС и МО",""),"ошибка"),"")</f>
        <v/>
      </c>
      <c r="B169" s="69"/>
      <c r="C169" s="69" t="str">
        <f ca="1">IF($I169=1,IF(MORangeName="","ошибка",IF(AND(LEFT(Форма!C169,1)=" ",COUNTIF(INDIRECT(MORangeName),Форма!C169)&gt;0),IF(COUNTIF(ESAndMO,J169)&gt;1,"Совпадающая комбинация ХС и МО",""),"ошибка")),"")</f>
        <v/>
      </c>
      <c r="D169" s="59"/>
      <c r="E169" s="46" t="str">
        <f>IF($I169=1,IF(AND(ISNUMBER(Форма!E169),Форма!E169&gt;0),"","ошибка"),"")</f>
        <v/>
      </c>
      <c r="F169" s="15" t="str">
        <f>IF($I169=1,IF(AND(ISNUMBER(Форма!F169),Форма!F169&gt;0),"","ошибка"),"")</f>
        <v/>
      </c>
      <c r="G169" s="15" t="str">
        <f>IF($I169=1,IF(OR(AND(Форма!G$76="",Форма!G169=""),AND(Форма!G$76&lt;&gt;"",ISNUMBER(Форма!F169),Форма!G169&gt;0)),"","ошибка"),"")</f>
        <v/>
      </c>
      <c r="I169" s="13">
        <f>IF(LEN(CONCATENATE(Форма!A169,Форма!C169,Форма!E169,Форма!F169,Форма!G169))&gt;0,1,0)</f>
        <v>0</v>
      </c>
      <c r="J169" s="13" t="str">
        <f>SUBSTITUTE(SUBSTITUTE(SUBSTITUTE(SUBSTITUTE(SUBSTITUTE(SUBSTITUTE(SUBSTITUTE(CONCATENATE(Форма!A169,Форма!C169)," ","_"),"*","_"),"?","_"),"&lt;","_"),"&gt;","_"),"=","_"),"!","_")</f>
        <v/>
      </c>
    </row>
    <row r="170" spans="1:10" ht="25.5" customHeight="1">
      <c r="A170" s="69" t="str">
        <f>IF($I170=1,IF(AND(COUNTIF(EconomicSubjects,Форма!A170)&gt;0,Форма!A170&lt;&gt;""),IF(COUNTIF(ESAndMO,J170)&gt;1,"Совпадающая комбинация ХС и МО",""),"ошибка"),"")</f>
        <v/>
      </c>
      <c r="B170" s="69"/>
      <c r="C170" s="69" t="str">
        <f ca="1">IF($I170=1,IF(MORangeName="","ошибка",IF(AND(LEFT(Форма!C170,1)=" ",COUNTIF(INDIRECT(MORangeName),Форма!C170)&gt;0),IF(COUNTIF(ESAndMO,J170)&gt;1,"Совпадающая комбинация ХС и МО",""),"ошибка")),"")</f>
        <v/>
      </c>
      <c r="D170" s="59"/>
      <c r="E170" s="46" t="str">
        <f>IF($I170=1,IF(AND(ISNUMBER(Форма!E170),Форма!E170&gt;0),"","ошибка"),"")</f>
        <v/>
      </c>
      <c r="F170" s="15" t="str">
        <f>IF($I170=1,IF(AND(ISNUMBER(Форма!F170),Форма!F170&gt;0),"","ошибка"),"")</f>
        <v/>
      </c>
      <c r="G170" s="15" t="str">
        <f>IF($I170=1,IF(OR(AND(Форма!G$76="",Форма!G170=""),AND(Форма!G$76&lt;&gt;"",ISNUMBER(Форма!F170),Форма!G170&gt;0)),"","ошибка"),"")</f>
        <v/>
      </c>
      <c r="I170" s="13">
        <f>IF(LEN(CONCATENATE(Форма!A170,Форма!C170,Форма!E170,Форма!F170,Форма!G170))&gt;0,1,0)</f>
        <v>0</v>
      </c>
      <c r="J170" s="13" t="str">
        <f>SUBSTITUTE(SUBSTITUTE(SUBSTITUTE(SUBSTITUTE(SUBSTITUTE(SUBSTITUTE(SUBSTITUTE(CONCATENATE(Форма!A170,Форма!C170)," ","_"),"*","_"),"?","_"),"&lt;","_"),"&gt;","_"),"=","_"),"!","_")</f>
        <v/>
      </c>
    </row>
    <row r="171" spans="1:10" ht="25.5" customHeight="1">
      <c r="A171" s="69" t="str">
        <f>IF($I171=1,IF(AND(COUNTIF(EconomicSubjects,Форма!A171)&gt;0,Форма!A171&lt;&gt;""),IF(COUNTIF(ESAndMO,J171)&gt;1,"Совпадающая комбинация ХС и МО",""),"ошибка"),"")</f>
        <v/>
      </c>
      <c r="B171" s="69"/>
      <c r="C171" s="69" t="str">
        <f ca="1">IF($I171=1,IF(MORangeName="","ошибка",IF(AND(LEFT(Форма!C171,1)=" ",COUNTIF(INDIRECT(MORangeName),Форма!C171)&gt;0),IF(COUNTIF(ESAndMO,J171)&gt;1,"Совпадающая комбинация ХС и МО",""),"ошибка")),"")</f>
        <v/>
      </c>
      <c r="D171" s="59"/>
      <c r="E171" s="46" t="str">
        <f>IF($I171=1,IF(AND(ISNUMBER(Форма!E171),Форма!E171&gt;0),"","ошибка"),"")</f>
        <v/>
      </c>
      <c r="F171" s="15" t="str">
        <f>IF($I171=1,IF(AND(ISNUMBER(Форма!F171),Форма!F171&gt;0),"","ошибка"),"")</f>
        <v/>
      </c>
      <c r="G171" s="15" t="str">
        <f>IF($I171=1,IF(OR(AND(Форма!G$76="",Форма!G171=""),AND(Форма!G$76&lt;&gt;"",ISNUMBER(Форма!F171),Форма!G171&gt;0)),"","ошибка"),"")</f>
        <v/>
      </c>
      <c r="I171" s="13">
        <f>IF(LEN(CONCATENATE(Форма!A171,Форма!C171,Форма!E171,Форма!F171,Форма!G171))&gt;0,1,0)</f>
        <v>0</v>
      </c>
      <c r="J171" s="13" t="str">
        <f>SUBSTITUTE(SUBSTITUTE(SUBSTITUTE(SUBSTITUTE(SUBSTITUTE(SUBSTITUTE(SUBSTITUTE(CONCATENATE(Форма!A171,Форма!C171)," ","_"),"*","_"),"?","_"),"&lt;","_"),"&gt;","_"),"=","_"),"!","_")</f>
        <v/>
      </c>
    </row>
    <row r="172" spans="1:10" ht="25.5" customHeight="1">
      <c r="A172" s="69" t="str">
        <f>IF($I172=1,IF(AND(COUNTIF(EconomicSubjects,Форма!A172)&gt;0,Форма!A172&lt;&gt;""),IF(COUNTIF(ESAndMO,J172)&gt;1,"Совпадающая комбинация ХС и МО",""),"ошибка"),"")</f>
        <v/>
      </c>
      <c r="B172" s="69"/>
      <c r="C172" s="69" t="str">
        <f ca="1">IF($I172=1,IF(MORangeName="","ошибка",IF(AND(LEFT(Форма!C172,1)=" ",COUNTIF(INDIRECT(MORangeName),Форма!C172)&gt;0),IF(COUNTIF(ESAndMO,J172)&gt;1,"Совпадающая комбинация ХС и МО",""),"ошибка")),"")</f>
        <v/>
      </c>
      <c r="D172" s="59"/>
      <c r="E172" s="46" t="str">
        <f>IF($I172=1,IF(AND(ISNUMBER(Форма!E172),Форма!E172&gt;0),"","ошибка"),"")</f>
        <v/>
      </c>
      <c r="F172" s="15" t="str">
        <f>IF($I172=1,IF(AND(ISNUMBER(Форма!F172),Форма!F172&gt;0),"","ошибка"),"")</f>
        <v/>
      </c>
      <c r="G172" s="15" t="str">
        <f>IF($I172=1,IF(OR(AND(Форма!G$76="",Форма!G172=""),AND(Форма!G$76&lt;&gt;"",ISNUMBER(Форма!F172),Форма!G172&gt;0)),"","ошибка"),"")</f>
        <v/>
      </c>
      <c r="I172" s="13">
        <f>IF(LEN(CONCATENATE(Форма!A172,Форма!C172,Форма!E172,Форма!F172,Форма!G172))&gt;0,1,0)</f>
        <v>0</v>
      </c>
      <c r="J172" s="13" t="str">
        <f>SUBSTITUTE(SUBSTITUTE(SUBSTITUTE(SUBSTITUTE(SUBSTITUTE(SUBSTITUTE(SUBSTITUTE(CONCATENATE(Форма!A172,Форма!C172)," ","_"),"*","_"),"?","_"),"&lt;","_"),"&gt;","_"),"=","_"),"!","_")</f>
        <v/>
      </c>
    </row>
    <row r="173" spans="1:10" ht="25.5" customHeight="1">
      <c r="A173" s="69" t="str">
        <f>IF($I173=1,IF(AND(COUNTIF(EconomicSubjects,Форма!A173)&gt;0,Форма!A173&lt;&gt;""),IF(COUNTIF(ESAndMO,J173)&gt;1,"Совпадающая комбинация ХС и МО",""),"ошибка"),"")</f>
        <v/>
      </c>
      <c r="B173" s="69"/>
      <c r="C173" s="69" t="str">
        <f ca="1">IF($I173=1,IF(MORangeName="","ошибка",IF(AND(LEFT(Форма!C173,1)=" ",COUNTIF(INDIRECT(MORangeName),Форма!C173)&gt;0),IF(COUNTIF(ESAndMO,J173)&gt;1,"Совпадающая комбинация ХС и МО",""),"ошибка")),"")</f>
        <v/>
      </c>
      <c r="D173" s="59"/>
      <c r="E173" s="46" t="str">
        <f>IF($I173=1,IF(AND(ISNUMBER(Форма!E173),Форма!E173&gt;0),"","ошибка"),"")</f>
        <v/>
      </c>
      <c r="F173" s="15" t="str">
        <f>IF($I173=1,IF(AND(ISNUMBER(Форма!F173),Форма!F173&gt;0),"","ошибка"),"")</f>
        <v/>
      </c>
      <c r="G173" s="15" t="str">
        <f>IF($I173=1,IF(OR(AND(Форма!G$76="",Форма!G173=""),AND(Форма!G$76&lt;&gt;"",ISNUMBER(Форма!F173),Форма!G173&gt;0)),"","ошибка"),"")</f>
        <v/>
      </c>
      <c r="I173" s="13">
        <f>IF(LEN(CONCATENATE(Форма!A173,Форма!C173,Форма!E173,Форма!F173,Форма!G173))&gt;0,1,0)</f>
        <v>0</v>
      </c>
      <c r="J173" s="13" t="str">
        <f>SUBSTITUTE(SUBSTITUTE(SUBSTITUTE(SUBSTITUTE(SUBSTITUTE(SUBSTITUTE(SUBSTITUTE(CONCATENATE(Форма!A173,Форма!C173)," ","_"),"*","_"),"?","_"),"&lt;","_"),"&gt;","_"),"=","_"),"!","_")</f>
        <v/>
      </c>
    </row>
    <row r="174" spans="1:10" ht="25.5" customHeight="1">
      <c r="A174" s="69" t="str">
        <f>IF($I174=1,IF(AND(COUNTIF(EconomicSubjects,Форма!A174)&gt;0,Форма!A174&lt;&gt;""),IF(COUNTIF(ESAndMO,J174)&gt;1,"Совпадающая комбинация ХС и МО",""),"ошибка"),"")</f>
        <v/>
      </c>
      <c r="B174" s="69"/>
      <c r="C174" s="69" t="str">
        <f ca="1">IF($I174=1,IF(MORangeName="","ошибка",IF(AND(LEFT(Форма!C174,1)=" ",COUNTIF(INDIRECT(MORangeName),Форма!C174)&gt;0),IF(COUNTIF(ESAndMO,J174)&gt;1,"Совпадающая комбинация ХС и МО",""),"ошибка")),"")</f>
        <v/>
      </c>
      <c r="D174" s="59"/>
      <c r="E174" s="46" t="str">
        <f>IF($I174=1,IF(AND(ISNUMBER(Форма!E174),Форма!E174&gt;0),"","ошибка"),"")</f>
        <v/>
      </c>
      <c r="F174" s="15" t="str">
        <f>IF($I174=1,IF(AND(ISNUMBER(Форма!F174),Форма!F174&gt;0),"","ошибка"),"")</f>
        <v/>
      </c>
      <c r="G174" s="15" t="str">
        <f>IF($I174=1,IF(OR(AND(Форма!G$76="",Форма!G174=""),AND(Форма!G$76&lt;&gt;"",ISNUMBER(Форма!F174),Форма!G174&gt;0)),"","ошибка"),"")</f>
        <v/>
      </c>
      <c r="I174" s="13">
        <f>IF(LEN(CONCATENATE(Форма!A174,Форма!C174,Форма!E174,Форма!F174,Форма!G174))&gt;0,1,0)</f>
        <v>0</v>
      </c>
      <c r="J174" s="13" t="str">
        <f>SUBSTITUTE(SUBSTITUTE(SUBSTITUTE(SUBSTITUTE(SUBSTITUTE(SUBSTITUTE(SUBSTITUTE(CONCATENATE(Форма!A174,Форма!C174)," ","_"),"*","_"),"?","_"),"&lt;","_"),"&gt;","_"),"=","_"),"!","_")</f>
        <v/>
      </c>
    </row>
    <row r="175" spans="1:10" ht="25.5" customHeight="1">
      <c r="A175" s="69" t="str">
        <f>IF($I175=1,IF(AND(COUNTIF(EconomicSubjects,Форма!A175)&gt;0,Форма!A175&lt;&gt;""),IF(COUNTIF(ESAndMO,J175)&gt;1,"Совпадающая комбинация ХС и МО",""),"ошибка"),"")</f>
        <v/>
      </c>
      <c r="B175" s="69"/>
      <c r="C175" s="69" t="str">
        <f ca="1">IF($I175=1,IF(MORangeName="","ошибка",IF(AND(LEFT(Форма!C175,1)=" ",COUNTIF(INDIRECT(MORangeName),Форма!C175)&gt;0),IF(COUNTIF(ESAndMO,J175)&gt;1,"Совпадающая комбинация ХС и МО",""),"ошибка")),"")</f>
        <v/>
      </c>
      <c r="D175" s="59"/>
      <c r="E175" s="46" t="str">
        <f>IF($I175=1,IF(AND(ISNUMBER(Форма!E175),Форма!E175&gt;0),"","ошибка"),"")</f>
        <v/>
      </c>
      <c r="F175" s="15" t="str">
        <f>IF($I175=1,IF(AND(ISNUMBER(Форма!F175),Форма!F175&gt;0),"","ошибка"),"")</f>
        <v/>
      </c>
      <c r="G175" s="15" t="str">
        <f>IF($I175=1,IF(OR(AND(Форма!G$76="",Форма!G175=""),AND(Форма!G$76&lt;&gt;"",ISNUMBER(Форма!F175),Форма!G175&gt;0)),"","ошибка"),"")</f>
        <v/>
      </c>
      <c r="I175" s="13">
        <f>IF(LEN(CONCATENATE(Форма!A175,Форма!C175,Форма!E175,Форма!F175,Форма!G175))&gt;0,1,0)</f>
        <v>0</v>
      </c>
      <c r="J175" s="13" t="str">
        <f>SUBSTITUTE(SUBSTITUTE(SUBSTITUTE(SUBSTITUTE(SUBSTITUTE(SUBSTITUTE(SUBSTITUTE(CONCATENATE(Форма!A175,Форма!C175)," ","_"),"*","_"),"?","_"),"&lt;","_"),"&gt;","_"),"=","_"),"!","_")</f>
        <v/>
      </c>
    </row>
    <row r="176" spans="1:10" ht="25.5" customHeight="1">
      <c r="A176" s="69" t="str">
        <f>IF($I176=1,IF(AND(COUNTIF(EconomicSubjects,Форма!A176)&gt;0,Форма!A176&lt;&gt;""),IF(COUNTIF(ESAndMO,J176)&gt;1,"Совпадающая комбинация ХС и МО",""),"ошибка"),"")</f>
        <v/>
      </c>
      <c r="B176" s="69"/>
      <c r="C176" s="69" t="str">
        <f ca="1">IF($I176=1,IF(MORangeName="","ошибка",IF(AND(LEFT(Форма!C176,1)=" ",COUNTIF(INDIRECT(MORangeName),Форма!C176)&gt;0),IF(COUNTIF(ESAndMO,J176)&gt;1,"Совпадающая комбинация ХС и МО",""),"ошибка")),"")</f>
        <v/>
      </c>
      <c r="D176" s="59"/>
      <c r="E176" s="46" t="str">
        <f>IF($I176=1,IF(AND(ISNUMBER(Форма!E176),Форма!E176&gt;0),"","ошибка"),"")</f>
        <v/>
      </c>
      <c r="F176" s="15" t="str">
        <f>IF($I176=1,IF(AND(ISNUMBER(Форма!F176),Форма!F176&gt;0),"","ошибка"),"")</f>
        <v/>
      </c>
      <c r="G176" s="15" t="str">
        <f>IF($I176=1,IF(OR(AND(Форма!G$76="",Форма!G176=""),AND(Форма!G$76&lt;&gt;"",ISNUMBER(Форма!F176),Форма!G176&gt;0)),"","ошибка"),"")</f>
        <v/>
      </c>
      <c r="I176" s="13">
        <f>IF(LEN(CONCATENATE(Форма!A176,Форма!C176,Форма!E176,Форма!F176,Форма!G176))&gt;0,1,0)</f>
        <v>0</v>
      </c>
      <c r="J176" s="13" t="str">
        <f>SUBSTITUTE(SUBSTITUTE(SUBSTITUTE(SUBSTITUTE(SUBSTITUTE(SUBSTITUTE(SUBSTITUTE(CONCATENATE(Форма!A176,Форма!C176)," ","_"),"*","_"),"?","_"),"&lt;","_"),"&gt;","_"),"=","_"),"!","_")</f>
        <v/>
      </c>
    </row>
    <row r="177" spans="1:10" ht="25.5" customHeight="1">
      <c r="A177" s="69" t="str">
        <f>IF($I177=1,IF(AND(COUNTIF(EconomicSubjects,Форма!A177)&gt;0,Форма!A177&lt;&gt;""),IF(COUNTIF(ESAndMO,J177)&gt;1,"Совпадающая комбинация ХС и МО",""),"ошибка"),"")</f>
        <v/>
      </c>
      <c r="B177" s="69"/>
      <c r="C177" s="69" t="str">
        <f ca="1">IF($I177=1,IF(MORangeName="","ошибка",IF(AND(LEFT(Форма!C177,1)=" ",COUNTIF(INDIRECT(MORangeName),Форма!C177)&gt;0),IF(COUNTIF(ESAndMO,J177)&gt;1,"Совпадающая комбинация ХС и МО",""),"ошибка")),"")</f>
        <v/>
      </c>
      <c r="D177" s="59"/>
      <c r="E177" s="46" t="str">
        <f>IF($I177=1,IF(AND(ISNUMBER(Форма!E177),Форма!E177&gt;0),"","ошибка"),"")</f>
        <v/>
      </c>
      <c r="F177" s="15" t="str">
        <f>IF($I177=1,IF(AND(ISNUMBER(Форма!F177),Форма!F177&gt;0),"","ошибка"),"")</f>
        <v/>
      </c>
      <c r="G177" s="15" t="str">
        <f>IF($I177=1,IF(OR(AND(Форма!G$76="",Форма!G177=""),AND(Форма!G$76&lt;&gt;"",ISNUMBER(Форма!F177),Форма!G177&gt;0)),"","ошибка"),"")</f>
        <v/>
      </c>
      <c r="I177" s="13">
        <f>IF(LEN(CONCATENATE(Форма!A177,Форма!C177,Форма!E177,Форма!F177,Форма!G177))&gt;0,1,0)</f>
        <v>0</v>
      </c>
      <c r="J177" s="13" t="str">
        <f>SUBSTITUTE(SUBSTITUTE(SUBSTITUTE(SUBSTITUTE(SUBSTITUTE(SUBSTITUTE(SUBSTITUTE(CONCATENATE(Форма!A177,Форма!C177)," ","_"),"*","_"),"?","_"),"&lt;","_"),"&gt;","_"),"=","_"),"!","_")</f>
        <v/>
      </c>
    </row>
    <row r="178" spans="1:10" ht="25.5" customHeight="1">
      <c r="A178" s="69" t="str">
        <f>IF($I178=1,IF(AND(COUNTIF(EconomicSubjects,Форма!A178)&gt;0,Форма!A178&lt;&gt;""),IF(COUNTIF(ESAndMO,J178)&gt;1,"Совпадающая комбинация ХС и МО",""),"ошибка"),"")</f>
        <v/>
      </c>
      <c r="B178" s="69"/>
      <c r="C178" s="69" t="str">
        <f ca="1">IF($I178=1,IF(MORangeName="","ошибка",IF(AND(LEFT(Форма!C178,1)=" ",COUNTIF(INDIRECT(MORangeName),Форма!C178)&gt;0),IF(COUNTIF(ESAndMO,J178)&gt;1,"Совпадающая комбинация ХС и МО",""),"ошибка")),"")</f>
        <v/>
      </c>
      <c r="D178" s="59"/>
      <c r="E178" s="46" t="str">
        <f>IF($I178=1,IF(AND(ISNUMBER(Форма!E178),Форма!E178&gt;0),"","ошибка"),"")</f>
        <v/>
      </c>
      <c r="F178" s="15" t="str">
        <f>IF($I178=1,IF(AND(ISNUMBER(Форма!F178),Форма!F178&gt;0),"","ошибка"),"")</f>
        <v/>
      </c>
      <c r="G178" s="15" t="str">
        <f>IF($I178=1,IF(OR(AND(Форма!G$76="",Форма!G178=""),AND(Форма!G$76&lt;&gt;"",ISNUMBER(Форма!F178),Форма!G178&gt;0)),"","ошибка"),"")</f>
        <v/>
      </c>
      <c r="I178" s="13">
        <f>IF(LEN(CONCATENATE(Форма!A178,Форма!C178,Форма!E178,Форма!F178,Форма!G178))&gt;0,1,0)</f>
        <v>0</v>
      </c>
      <c r="J178" s="13" t="str">
        <f>SUBSTITUTE(SUBSTITUTE(SUBSTITUTE(SUBSTITUTE(SUBSTITUTE(SUBSTITUTE(SUBSTITUTE(CONCATENATE(Форма!A178,Форма!C178)," ","_"),"*","_"),"?","_"),"&lt;","_"),"&gt;","_"),"=","_"),"!","_")</f>
        <v/>
      </c>
    </row>
    <row r="179" spans="1:10" ht="25.5" customHeight="1">
      <c r="A179" s="69" t="str">
        <f>IF($I179=1,IF(AND(COUNTIF(EconomicSubjects,Форма!A179)&gt;0,Форма!A179&lt;&gt;""),IF(COUNTIF(ESAndMO,J179)&gt;1,"Совпадающая комбинация ХС и МО",""),"ошибка"),"")</f>
        <v/>
      </c>
      <c r="B179" s="69"/>
      <c r="C179" s="69" t="str">
        <f ca="1">IF($I179=1,IF(MORangeName="","ошибка",IF(AND(LEFT(Форма!C179,1)=" ",COUNTIF(INDIRECT(MORangeName),Форма!C179)&gt;0),IF(COUNTIF(ESAndMO,J179)&gt;1,"Совпадающая комбинация ХС и МО",""),"ошибка")),"")</f>
        <v/>
      </c>
      <c r="D179" s="59"/>
      <c r="E179" s="46" t="str">
        <f>IF($I179=1,IF(AND(ISNUMBER(Форма!E179),Форма!E179&gt;0),"","ошибка"),"")</f>
        <v/>
      </c>
      <c r="F179" s="15" t="str">
        <f>IF($I179=1,IF(AND(ISNUMBER(Форма!F179),Форма!F179&gt;0),"","ошибка"),"")</f>
        <v/>
      </c>
      <c r="G179" s="15" t="str">
        <f>IF($I179=1,IF(OR(AND(Форма!G$76="",Форма!G179=""),AND(Форма!G$76&lt;&gt;"",ISNUMBER(Форма!F179),Форма!G179&gt;0)),"","ошибка"),"")</f>
        <v/>
      </c>
      <c r="I179" s="13">
        <f>IF(LEN(CONCATENATE(Форма!A179,Форма!C179,Форма!E179,Форма!F179,Форма!G179))&gt;0,1,0)</f>
        <v>0</v>
      </c>
      <c r="J179" s="13" t="str">
        <f>SUBSTITUTE(SUBSTITUTE(SUBSTITUTE(SUBSTITUTE(SUBSTITUTE(SUBSTITUTE(SUBSTITUTE(CONCATENATE(Форма!A179,Форма!C179)," ","_"),"*","_"),"?","_"),"&lt;","_"),"&gt;","_"),"=","_"),"!","_")</f>
        <v/>
      </c>
    </row>
    <row r="180" spans="1:10" ht="25.5" customHeight="1">
      <c r="A180" s="69" t="str">
        <f>IF($I180=1,IF(AND(COUNTIF(EconomicSubjects,Форма!A180)&gt;0,Форма!A180&lt;&gt;""),IF(COUNTIF(ESAndMO,J180)&gt;1,"Совпадающая комбинация ХС и МО",""),"ошибка"),"")</f>
        <v/>
      </c>
      <c r="B180" s="69"/>
      <c r="C180" s="69" t="str">
        <f ca="1">IF($I180=1,IF(MORangeName="","ошибка",IF(AND(LEFT(Форма!C180,1)=" ",COUNTIF(INDIRECT(MORangeName),Форма!C180)&gt;0),IF(COUNTIF(ESAndMO,J180)&gt;1,"Совпадающая комбинация ХС и МО",""),"ошибка")),"")</f>
        <v/>
      </c>
      <c r="D180" s="59"/>
      <c r="E180" s="46" t="str">
        <f>IF($I180=1,IF(AND(ISNUMBER(Форма!E180),Форма!E180&gt;0),"","ошибка"),"")</f>
        <v/>
      </c>
      <c r="F180" s="15" t="str">
        <f>IF($I180=1,IF(AND(ISNUMBER(Форма!F180),Форма!F180&gt;0),"","ошибка"),"")</f>
        <v/>
      </c>
      <c r="G180" s="15" t="str">
        <f>IF($I180=1,IF(OR(AND(Форма!G$76="",Форма!G180=""),AND(Форма!G$76&lt;&gt;"",ISNUMBER(Форма!F180),Форма!G180&gt;0)),"","ошибка"),"")</f>
        <v/>
      </c>
      <c r="I180" s="13">
        <f>IF(LEN(CONCATENATE(Форма!A180,Форма!C180,Форма!E180,Форма!F180,Форма!G180))&gt;0,1,0)</f>
        <v>0</v>
      </c>
      <c r="J180" s="13" t="str">
        <f>SUBSTITUTE(SUBSTITUTE(SUBSTITUTE(SUBSTITUTE(SUBSTITUTE(SUBSTITUTE(SUBSTITUTE(CONCATENATE(Форма!A180,Форма!C180)," ","_"),"*","_"),"?","_"),"&lt;","_"),"&gt;","_"),"=","_"),"!","_")</f>
        <v/>
      </c>
    </row>
    <row r="181" spans="1:10" ht="25.5" customHeight="1">
      <c r="A181" s="69" t="str">
        <f>IF($I181=1,IF(AND(COUNTIF(EconomicSubjects,Форма!A181)&gt;0,Форма!A181&lt;&gt;""),IF(COUNTIF(ESAndMO,J181)&gt;1,"Совпадающая комбинация ХС и МО",""),"ошибка"),"")</f>
        <v/>
      </c>
      <c r="B181" s="69"/>
      <c r="C181" s="69" t="str">
        <f ca="1">IF($I181=1,IF(MORangeName="","ошибка",IF(AND(LEFT(Форма!C181,1)=" ",COUNTIF(INDIRECT(MORangeName),Форма!C181)&gt;0),IF(COUNTIF(ESAndMO,J181)&gt;1,"Совпадающая комбинация ХС и МО",""),"ошибка")),"")</f>
        <v/>
      </c>
      <c r="D181" s="59"/>
      <c r="E181" s="46" t="str">
        <f>IF($I181=1,IF(AND(ISNUMBER(Форма!E181),Форма!E181&gt;0),"","ошибка"),"")</f>
        <v/>
      </c>
      <c r="F181" s="15" t="str">
        <f>IF($I181=1,IF(AND(ISNUMBER(Форма!F181),Форма!F181&gt;0),"","ошибка"),"")</f>
        <v/>
      </c>
      <c r="G181" s="15" t="str">
        <f>IF($I181=1,IF(OR(AND(Форма!G$76="",Форма!G181=""),AND(Форма!G$76&lt;&gt;"",ISNUMBER(Форма!F181),Форма!G181&gt;0)),"","ошибка"),"")</f>
        <v/>
      </c>
      <c r="I181" s="13">
        <f>IF(LEN(CONCATENATE(Форма!A181,Форма!C181,Форма!E181,Форма!F181,Форма!G181))&gt;0,1,0)</f>
        <v>0</v>
      </c>
      <c r="J181" s="13" t="str">
        <f>SUBSTITUTE(SUBSTITUTE(SUBSTITUTE(SUBSTITUTE(SUBSTITUTE(SUBSTITUTE(SUBSTITUTE(CONCATENATE(Форма!A181,Форма!C181)," ","_"),"*","_"),"?","_"),"&lt;","_"),"&gt;","_"),"=","_"),"!","_")</f>
        <v/>
      </c>
    </row>
    <row r="182" spans="1:10" ht="25.5" customHeight="1">
      <c r="A182" s="69" t="str">
        <f>IF($I182=1,IF(AND(COUNTIF(EconomicSubjects,Форма!A182)&gt;0,Форма!A182&lt;&gt;""),IF(COUNTIF(ESAndMO,J182)&gt;1,"Совпадающая комбинация ХС и МО",""),"ошибка"),"")</f>
        <v/>
      </c>
      <c r="B182" s="69"/>
      <c r="C182" s="69" t="str">
        <f ca="1">IF($I182=1,IF(MORangeName="","ошибка",IF(AND(LEFT(Форма!C182,1)=" ",COUNTIF(INDIRECT(MORangeName),Форма!C182)&gt;0),IF(COUNTIF(ESAndMO,J182)&gt;1,"Совпадающая комбинация ХС и МО",""),"ошибка")),"")</f>
        <v/>
      </c>
      <c r="D182" s="59"/>
      <c r="E182" s="46" t="str">
        <f>IF($I182=1,IF(AND(ISNUMBER(Форма!E182),Форма!E182&gt;0),"","ошибка"),"")</f>
        <v/>
      </c>
      <c r="F182" s="15" t="str">
        <f>IF($I182=1,IF(AND(ISNUMBER(Форма!F182),Форма!F182&gt;0),"","ошибка"),"")</f>
        <v/>
      </c>
      <c r="G182" s="15" t="str">
        <f>IF($I182=1,IF(OR(AND(Форма!G$76="",Форма!G182=""),AND(Форма!G$76&lt;&gt;"",ISNUMBER(Форма!F182),Форма!G182&gt;0)),"","ошибка"),"")</f>
        <v/>
      </c>
      <c r="I182" s="13">
        <f>IF(LEN(CONCATENATE(Форма!A182,Форма!C182,Форма!E182,Форма!F182,Форма!G182))&gt;0,1,0)</f>
        <v>0</v>
      </c>
      <c r="J182" s="13" t="str">
        <f>SUBSTITUTE(SUBSTITUTE(SUBSTITUTE(SUBSTITUTE(SUBSTITUTE(SUBSTITUTE(SUBSTITUTE(CONCATENATE(Форма!A182,Форма!C182)," ","_"),"*","_"),"?","_"),"&lt;","_"),"&gt;","_"),"=","_"),"!","_")</f>
        <v/>
      </c>
    </row>
    <row r="183" spans="1:10" ht="25.5" customHeight="1">
      <c r="A183" s="69" t="str">
        <f>IF($I183=1,IF(AND(COUNTIF(EconomicSubjects,Форма!A183)&gt;0,Форма!A183&lt;&gt;""),IF(COUNTIF(ESAndMO,J183)&gt;1,"Совпадающая комбинация ХС и МО",""),"ошибка"),"")</f>
        <v/>
      </c>
      <c r="B183" s="69"/>
      <c r="C183" s="69" t="str">
        <f ca="1">IF($I183=1,IF(MORangeName="","ошибка",IF(AND(LEFT(Форма!C183,1)=" ",COUNTIF(INDIRECT(MORangeName),Форма!C183)&gt;0),IF(COUNTIF(ESAndMO,J183)&gt;1,"Совпадающая комбинация ХС и МО",""),"ошибка")),"")</f>
        <v/>
      </c>
      <c r="D183" s="59"/>
      <c r="E183" s="46" t="str">
        <f>IF($I183=1,IF(AND(ISNUMBER(Форма!E183),Форма!E183&gt;0),"","ошибка"),"")</f>
        <v/>
      </c>
      <c r="F183" s="15" t="str">
        <f>IF($I183=1,IF(AND(ISNUMBER(Форма!F183),Форма!F183&gt;0),"","ошибка"),"")</f>
        <v/>
      </c>
      <c r="G183" s="15" t="str">
        <f>IF($I183=1,IF(OR(AND(Форма!G$76="",Форма!G183=""),AND(Форма!G$76&lt;&gt;"",ISNUMBER(Форма!F183),Форма!G183&gt;0)),"","ошибка"),"")</f>
        <v/>
      </c>
      <c r="I183" s="13">
        <f>IF(LEN(CONCATENATE(Форма!A183,Форма!C183,Форма!E183,Форма!F183,Форма!G183))&gt;0,1,0)</f>
        <v>0</v>
      </c>
      <c r="J183" s="13" t="str">
        <f>SUBSTITUTE(SUBSTITUTE(SUBSTITUTE(SUBSTITUTE(SUBSTITUTE(SUBSTITUTE(SUBSTITUTE(CONCATENATE(Форма!A183,Форма!C183)," ","_"),"*","_"),"?","_"),"&lt;","_"),"&gt;","_"),"=","_"),"!","_")</f>
        <v/>
      </c>
    </row>
    <row r="184" spans="1:10" ht="25.5" customHeight="1">
      <c r="A184" s="69" t="str">
        <f>IF($I184=1,IF(AND(COUNTIF(EconomicSubjects,Форма!A184)&gt;0,Форма!A184&lt;&gt;""),IF(COUNTIF(ESAndMO,J184)&gt;1,"Совпадающая комбинация ХС и МО",""),"ошибка"),"")</f>
        <v/>
      </c>
      <c r="B184" s="69"/>
      <c r="C184" s="69" t="str">
        <f ca="1">IF($I184=1,IF(MORangeName="","ошибка",IF(AND(LEFT(Форма!C184,1)=" ",COUNTIF(INDIRECT(MORangeName),Форма!C184)&gt;0),IF(COUNTIF(ESAndMO,J184)&gt;1,"Совпадающая комбинация ХС и МО",""),"ошибка")),"")</f>
        <v/>
      </c>
      <c r="D184" s="59"/>
      <c r="E184" s="46" t="str">
        <f>IF($I184=1,IF(AND(ISNUMBER(Форма!E184),Форма!E184&gt;0),"","ошибка"),"")</f>
        <v/>
      </c>
      <c r="F184" s="15" t="str">
        <f>IF($I184=1,IF(AND(ISNUMBER(Форма!F184),Форма!F184&gt;0),"","ошибка"),"")</f>
        <v/>
      </c>
      <c r="G184" s="15" t="str">
        <f>IF($I184=1,IF(OR(AND(Форма!G$76="",Форма!G184=""),AND(Форма!G$76&lt;&gt;"",ISNUMBER(Форма!F184),Форма!G184&gt;0)),"","ошибка"),"")</f>
        <v/>
      </c>
      <c r="I184" s="13">
        <f>IF(LEN(CONCATENATE(Форма!A184,Форма!C184,Форма!E184,Форма!F184,Форма!G184))&gt;0,1,0)</f>
        <v>0</v>
      </c>
      <c r="J184" s="13" t="str">
        <f>SUBSTITUTE(SUBSTITUTE(SUBSTITUTE(SUBSTITUTE(SUBSTITUTE(SUBSTITUTE(SUBSTITUTE(CONCATENATE(Форма!A184,Форма!C184)," ","_"),"*","_"),"?","_"),"&lt;","_"),"&gt;","_"),"=","_"),"!","_")</f>
        <v/>
      </c>
    </row>
    <row r="185" spans="1:10" ht="25.5" customHeight="1">
      <c r="A185" s="69" t="str">
        <f>IF($I185=1,IF(AND(COUNTIF(EconomicSubjects,Форма!A185)&gt;0,Форма!A185&lt;&gt;""),IF(COUNTIF(ESAndMO,J185)&gt;1,"Совпадающая комбинация ХС и МО",""),"ошибка"),"")</f>
        <v/>
      </c>
      <c r="B185" s="69"/>
      <c r="C185" s="69" t="str">
        <f ca="1">IF($I185=1,IF(MORangeName="","ошибка",IF(AND(LEFT(Форма!C185,1)=" ",COUNTIF(INDIRECT(MORangeName),Форма!C185)&gt;0),IF(COUNTIF(ESAndMO,J185)&gt;1,"Совпадающая комбинация ХС и МО",""),"ошибка")),"")</f>
        <v/>
      </c>
      <c r="D185" s="59"/>
      <c r="E185" s="46" t="str">
        <f>IF($I185=1,IF(AND(ISNUMBER(Форма!E185),Форма!E185&gt;0),"","ошибка"),"")</f>
        <v/>
      </c>
      <c r="F185" s="15" t="str">
        <f>IF($I185=1,IF(AND(ISNUMBER(Форма!F185),Форма!F185&gt;0),"","ошибка"),"")</f>
        <v/>
      </c>
      <c r="G185" s="15" t="str">
        <f>IF($I185=1,IF(OR(AND(Форма!G$76="",Форма!G185=""),AND(Форма!G$76&lt;&gt;"",ISNUMBER(Форма!F185),Форма!G185&gt;0)),"","ошибка"),"")</f>
        <v/>
      </c>
      <c r="I185" s="13">
        <f>IF(LEN(CONCATENATE(Форма!A185,Форма!C185,Форма!E185,Форма!F185,Форма!G185))&gt;0,1,0)</f>
        <v>0</v>
      </c>
      <c r="J185" s="13" t="str">
        <f>SUBSTITUTE(SUBSTITUTE(SUBSTITUTE(SUBSTITUTE(SUBSTITUTE(SUBSTITUTE(SUBSTITUTE(CONCATENATE(Форма!A185,Форма!C185)," ","_"),"*","_"),"?","_"),"&lt;","_"),"&gt;","_"),"=","_"),"!","_")</f>
        <v/>
      </c>
    </row>
    <row r="186" spans="1:10" ht="25.5" customHeight="1">
      <c r="A186" s="69" t="str">
        <f>IF($I186=1,IF(AND(COUNTIF(EconomicSubjects,Форма!A186)&gt;0,Форма!A186&lt;&gt;""),IF(COUNTIF(ESAndMO,J186)&gt;1,"Совпадающая комбинация ХС и МО",""),"ошибка"),"")</f>
        <v/>
      </c>
      <c r="B186" s="69"/>
      <c r="C186" s="69" t="str">
        <f ca="1">IF($I186=1,IF(MORangeName="","ошибка",IF(AND(LEFT(Форма!C186,1)=" ",COUNTIF(INDIRECT(MORangeName),Форма!C186)&gt;0),IF(COUNTIF(ESAndMO,J186)&gt;1,"Совпадающая комбинация ХС и МО",""),"ошибка")),"")</f>
        <v/>
      </c>
      <c r="D186" s="59"/>
      <c r="E186" s="46" t="str">
        <f>IF($I186=1,IF(AND(ISNUMBER(Форма!E186),Форма!E186&gt;0),"","ошибка"),"")</f>
        <v/>
      </c>
      <c r="F186" s="15" t="str">
        <f>IF($I186=1,IF(AND(ISNUMBER(Форма!F186),Форма!F186&gt;0),"","ошибка"),"")</f>
        <v/>
      </c>
      <c r="G186" s="15" t="str">
        <f>IF($I186=1,IF(OR(AND(Форма!G$76="",Форма!G186=""),AND(Форма!G$76&lt;&gt;"",ISNUMBER(Форма!F186),Форма!G186&gt;0)),"","ошибка"),"")</f>
        <v/>
      </c>
      <c r="I186" s="13">
        <f>IF(LEN(CONCATENATE(Форма!A186,Форма!C186,Форма!E186,Форма!F186,Форма!G186))&gt;0,1,0)</f>
        <v>0</v>
      </c>
      <c r="J186" s="13" t="str">
        <f>SUBSTITUTE(SUBSTITUTE(SUBSTITUTE(SUBSTITUTE(SUBSTITUTE(SUBSTITUTE(SUBSTITUTE(CONCATENATE(Форма!A186,Форма!C186)," ","_"),"*","_"),"?","_"),"&lt;","_"),"&gt;","_"),"=","_"),"!","_")</f>
        <v/>
      </c>
    </row>
    <row r="187" spans="1:10" ht="25.5" customHeight="1">
      <c r="A187" s="69" t="str">
        <f>IF($I187=1,IF(AND(COUNTIF(EconomicSubjects,Форма!A187)&gt;0,Форма!A187&lt;&gt;""),IF(COUNTIF(ESAndMO,J187)&gt;1,"Совпадающая комбинация ХС и МО",""),"ошибка"),"")</f>
        <v/>
      </c>
      <c r="B187" s="69"/>
      <c r="C187" s="69" t="str">
        <f ca="1">IF($I187=1,IF(MORangeName="","ошибка",IF(AND(LEFT(Форма!C187,1)=" ",COUNTIF(INDIRECT(MORangeName),Форма!C187)&gt;0),IF(COUNTIF(ESAndMO,J187)&gt;1,"Совпадающая комбинация ХС и МО",""),"ошибка")),"")</f>
        <v/>
      </c>
      <c r="D187" s="59"/>
      <c r="E187" s="46" t="str">
        <f>IF($I187=1,IF(AND(ISNUMBER(Форма!E187),Форма!E187&gt;0),"","ошибка"),"")</f>
        <v/>
      </c>
      <c r="F187" s="15" t="str">
        <f>IF($I187=1,IF(AND(ISNUMBER(Форма!F187),Форма!F187&gt;0),"","ошибка"),"")</f>
        <v/>
      </c>
      <c r="G187" s="15" t="str">
        <f>IF($I187=1,IF(OR(AND(Форма!G$76="",Форма!G187=""),AND(Форма!G$76&lt;&gt;"",ISNUMBER(Форма!F187),Форма!G187&gt;0)),"","ошибка"),"")</f>
        <v/>
      </c>
      <c r="I187" s="13">
        <f>IF(LEN(CONCATENATE(Форма!A187,Форма!C187,Форма!E187,Форма!F187,Форма!G187))&gt;0,1,0)</f>
        <v>0</v>
      </c>
      <c r="J187" s="13" t="str">
        <f>SUBSTITUTE(SUBSTITUTE(SUBSTITUTE(SUBSTITUTE(SUBSTITUTE(SUBSTITUTE(SUBSTITUTE(CONCATENATE(Форма!A187,Форма!C187)," ","_"),"*","_"),"?","_"),"&lt;","_"),"&gt;","_"),"=","_"),"!","_")</f>
        <v/>
      </c>
    </row>
    <row r="188" spans="1:10" ht="25.5" customHeight="1">
      <c r="A188" s="69" t="str">
        <f>IF($I188=1,IF(AND(COUNTIF(EconomicSubjects,Форма!A188)&gt;0,Форма!A188&lt;&gt;""),IF(COUNTIF(ESAndMO,J188)&gt;1,"Совпадающая комбинация ХС и МО",""),"ошибка"),"")</f>
        <v/>
      </c>
      <c r="B188" s="69"/>
      <c r="C188" s="69" t="str">
        <f ca="1">IF($I188=1,IF(MORangeName="","ошибка",IF(AND(LEFT(Форма!C188,1)=" ",COUNTIF(INDIRECT(MORangeName),Форма!C188)&gt;0),IF(COUNTIF(ESAndMO,J188)&gt;1,"Совпадающая комбинация ХС и МО",""),"ошибка")),"")</f>
        <v/>
      </c>
      <c r="D188" s="59"/>
      <c r="E188" s="46" t="str">
        <f>IF($I188=1,IF(AND(ISNUMBER(Форма!E188),Форма!E188&gt;0),"","ошибка"),"")</f>
        <v/>
      </c>
      <c r="F188" s="15" t="str">
        <f>IF($I188=1,IF(AND(ISNUMBER(Форма!F188),Форма!F188&gt;0),"","ошибка"),"")</f>
        <v/>
      </c>
      <c r="G188" s="15" t="str">
        <f>IF($I188=1,IF(OR(AND(Форма!G$76="",Форма!G188=""),AND(Форма!G$76&lt;&gt;"",ISNUMBER(Форма!F188),Форма!G188&gt;0)),"","ошибка"),"")</f>
        <v/>
      </c>
      <c r="I188" s="13">
        <f>IF(LEN(CONCATENATE(Форма!A188,Форма!C188,Форма!E188,Форма!F188,Форма!G188))&gt;0,1,0)</f>
        <v>0</v>
      </c>
      <c r="J188" s="13" t="str">
        <f>SUBSTITUTE(SUBSTITUTE(SUBSTITUTE(SUBSTITUTE(SUBSTITUTE(SUBSTITUTE(SUBSTITUTE(CONCATENATE(Форма!A188,Форма!C188)," ","_"),"*","_"),"?","_"),"&lt;","_"),"&gt;","_"),"=","_"),"!","_")</f>
        <v/>
      </c>
    </row>
    <row r="189" spans="1:10" ht="25.5" customHeight="1">
      <c r="A189" s="69" t="str">
        <f>IF($I189=1,IF(AND(COUNTIF(EconomicSubjects,Форма!A189)&gt;0,Форма!A189&lt;&gt;""),IF(COUNTIF(ESAndMO,J189)&gt;1,"Совпадающая комбинация ХС и МО",""),"ошибка"),"")</f>
        <v/>
      </c>
      <c r="B189" s="69"/>
      <c r="C189" s="69" t="str">
        <f ca="1">IF($I189=1,IF(MORangeName="","ошибка",IF(AND(LEFT(Форма!C189,1)=" ",COUNTIF(INDIRECT(MORangeName),Форма!C189)&gt;0),IF(COUNTIF(ESAndMO,J189)&gt;1,"Совпадающая комбинация ХС и МО",""),"ошибка")),"")</f>
        <v/>
      </c>
      <c r="D189" s="59"/>
      <c r="E189" s="46" t="str">
        <f>IF($I189=1,IF(AND(ISNUMBER(Форма!E189),Форма!E189&gt;0),"","ошибка"),"")</f>
        <v/>
      </c>
      <c r="F189" s="15" t="str">
        <f>IF($I189=1,IF(AND(ISNUMBER(Форма!F189),Форма!F189&gt;0),"","ошибка"),"")</f>
        <v/>
      </c>
      <c r="G189" s="15" t="str">
        <f>IF($I189=1,IF(OR(AND(Форма!G$76="",Форма!G189=""),AND(Форма!G$76&lt;&gt;"",ISNUMBER(Форма!F189),Форма!G189&gt;0)),"","ошибка"),"")</f>
        <v/>
      </c>
      <c r="I189" s="13">
        <f>IF(LEN(CONCATENATE(Форма!A189,Форма!C189,Форма!E189,Форма!F189,Форма!G189))&gt;0,1,0)</f>
        <v>0</v>
      </c>
      <c r="J189" s="13" t="str">
        <f>SUBSTITUTE(SUBSTITUTE(SUBSTITUTE(SUBSTITUTE(SUBSTITUTE(SUBSTITUTE(SUBSTITUTE(CONCATENATE(Форма!A189,Форма!C189)," ","_"),"*","_"),"?","_"),"&lt;","_"),"&gt;","_"),"=","_"),"!","_")</f>
        <v/>
      </c>
    </row>
    <row r="190" spans="1:10" ht="25.5" customHeight="1">
      <c r="A190" s="69" t="str">
        <f>IF($I190=1,IF(AND(COUNTIF(EconomicSubjects,Форма!A190)&gt;0,Форма!A190&lt;&gt;""),IF(COUNTIF(ESAndMO,J190)&gt;1,"Совпадающая комбинация ХС и МО",""),"ошибка"),"")</f>
        <v/>
      </c>
      <c r="B190" s="69"/>
      <c r="C190" s="69" t="str">
        <f ca="1">IF($I190=1,IF(MORangeName="","ошибка",IF(AND(LEFT(Форма!C190,1)=" ",COUNTIF(INDIRECT(MORangeName),Форма!C190)&gt;0),IF(COUNTIF(ESAndMO,J190)&gt;1,"Совпадающая комбинация ХС и МО",""),"ошибка")),"")</f>
        <v/>
      </c>
      <c r="D190" s="59"/>
      <c r="E190" s="46" t="str">
        <f>IF($I190=1,IF(AND(ISNUMBER(Форма!E190),Форма!E190&gt;0),"","ошибка"),"")</f>
        <v/>
      </c>
      <c r="F190" s="15" t="str">
        <f>IF($I190=1,IF(AND(ISNUMBER(Форма!F190),Форма!F190&gt;0),"","ошибка"),"")</f>
        <v/>
      </c>
      <c r="G190" s="15" t="str">
        <f>IF($I190=1,IF(OR(AND(Форма!G$76="",Форма!G190=""),AND(Форма!G$76&lt;&gt;"",ISNUMBER(Форма!F190),Форма!G190&gt;0)),"","ошибка"),"")</f>
        <v/>
      </c>
      <c r="I190" s="13">
        <f>IF(LEN(CONCATENATE(Форма!A190,Форма!C190,Форма!E190,Форма!F190,Форма!G190))&gt;0,1,0)</f>
        <v>0</v>
      </c>
      <c r="J190" s="13" t="str">
        <f>SUBSTITUTE(SUBSTITUTE(SUBSTITUTE(SUBSTITUTE(SUBSTITUTE(SUBSTITUTE(SUBSTITUTE(CONCATENATE(Форма!A190,Форма!C190)," ","_"),"*","_"),"?","_"),"&lt;","_"),"&gt;","_"),"=","_"),"!","_")</f>
        <v/>
      </c>
    </row>
    <row r="191" spans="1:10" ht="25.5" customHeight="1">
      <c r="A191" s="69" t="str">
        <f>IF($I191=1,IF(AND(COUNTIF(EconomicSubjects,Форма!A191)&gt;0,Форма!A191&lt;&gt;""),IF(COUNTIF(ESAndMO,J191)&gt;1,"Совпадающая комбинация ХС и МО",""),"ошибка"),"")</f>
        <v/>
      </c>
      <c r="B191" s="69"/>
      <c r="C191" s="69" t="str">
        <f ca="1">IF($I191=1,IF(MORangeName="","ошибка",IF(AND(LEFT(Форма!C191,1)=" ",COUNTIF(INDIRECT(MORangeName),Форма!C191)&gt;0),IF(COUNTIF(ESAndMO,J191)&gt;1,"Совпадающая комбинация ХС и МО",""),"ошибка")),"")</f>
        <v/>
      </c>
      <c r="D191" s="59"/>
      <c r="E191" s="46" t="str">
        <f>IF($I191=1,IF(AND(ISNUMBER(Форма!E191),Форма!E191&gt;0),"","ошибка"),"")</f>
        <v/>
      </c>
      <c r="F191" s="15" t="str">
        <f>IF($I191=1,IF(AND(ISNUMBER(Форма!F191),Форма!F191&gt;0),"","ошибка"),"")</f>
        <v/>
      </c>
      <c r="G191" s="15" t="str">
        <f>IF($I191=1,IF(OR(AND(Форма!G$76="",Форма!G191=""),AND(Форма!G$76&lt;&gt;"",ISNUMBER(Форма!F191),Форма!G191&gt;0)),"","ошибка"),"")</f>
        <v/>
      </c>
      <c r="I191" s="13">
        <f>IF(LEN(CONCATENATE(Форма!A191,Форма!C191,Форма!E191,Форма!F191,Форма!G191))&gt;0,1,0)</f>
        <v>0</v>
      </c>
      <c r="J191" s="13" t="str">
        <f>SUBSTITUTE(SUBSTITUTE(SUBSTITUTE(SUBSTITUTE(SUBSTITUTE(SUBSTITUTE(SUBSTITUTE(CONCATENATE(Форма!A191,Форма!C191)," ","_"),"*","_"),"?","_"),"&lt;","_"),"&gt;","_"),"=","_"),"!","_")</f>
        <v/>
      </c>
    </row>
    <row r="192" spans="1:10" ht="25.5" customHeight="1">
      <c r="A192" s="69" t="str">
        <f>IF($I192=1,IF(AND(COUNTIF(EconomicSubjects,Форма!A192)&gt;0,Форма!A192&lt;&gt;""),IF(COUNTIF(ESAndMO,J192)&gt;1,"Совпадающая комбинация ХС и МО",""),"ошибка"),"")</f>
        <v/>
      </c>
      <c r="B192" s="69"/>
      <c r="C192" s="69" t="str">
        <f ca="1">IF($I192=1,IF(MORangeName="","ошибка",IF(AND(LEFT(Форма!C192,1)=" ",COUNTIF(INDIRECT(MORangeName),Форма!C192)&gt;0),IF(COUNTIF(ESAndMO,J192)&gt;1,"Совпадающая комбинация ХС и МО",""),"ошибка")),"")</f>
        <v/>
      </c>
      <c r="D192" s="59"/>
      <c r="E192" s="46" t="str">
        <f>IF($I192=1,IF(AND(ISNUMBER(Форма!E192),Форма!E192&gt;0),"","ошибка"),"")</f>
        <v/>
      </c>
      <c r="F192" s="15" t="str">
        <f>IF($I192=1,IF(AND(ISNUMBER(Форма!F192),Форма!F192&gt;0),"","ошибка"),"")</f>
        <v/>
      </c>
      <c r="G192" s="15" t="str">
        <f>IF($I192=1,IF(OR(AND(Форма!G$76="",Форма!G192=""),AND(Форма!G$76&lt;&gt;"",ISNUMBER(Форма!F192),Форма!G192&gt;0)),"","ошибка"),"")</f>
        <v/>
      </c>
      <c r="I192" s="13">
        <f>IF(LEN(CONCATENATE(Форма!A192,Форма!C192,Форма!E192,Форма!F192,Форма!G192))&gt;0,1,0)</f>
        <v>0</v>
      </c>
      <c r="J192" s="13" t="str">
        <f>SUBSTITUTE(SUBSTITUTE(SUBSTITUTE(SUBSTITUTE(SUBSTITUTE(SUBSTITUTE(SUBSTITUTE(CONCATENATE(Форма!A192,Форма!C192)," ","_"),"*","_"),"?","_"),"&lt;","_"),"&gt;","_"),"=","_"),"!","_")</f>
        <v/>
      </c>
    </row>
    <row r="193" spans="1:10" ht="25.5" customHeight="1">
      <c r="A193" s="69" t="str">
        <f>IF($I193=1,IF(AND(COUNTIF(EconomicSubjects,Форма!A193)&gt;0,Форма!A193&lt;&gt;""),IF(COUNTIF(ESAndMO,J193)&gt;1,"Совпадающая комбинация ХС и МО",""),"ошибка"),"")</f>
        <v/>
      </c>
      <c r="B193" s="69"/>
      <c r="C193" s="69" t="str">
        <f ca="1">IF($I193=1,IF(MORangeName="","ошибка",IF(AND(LEFT(Форма!C193,1)=" ",COUNTIF(INDIRECT(MORangeName),Форма!C193)&gt;0),IF(COUNTIF(ESAndMO,J193)&gt;1,"Совпадающая комбинация ХС и МО",""),"ошибка")),"")</f>
        <v/>
      </c>
      <c r="D193" s="59"/>
      <c r="E193" s="46" t="str">
        <f>IF($I193=1,IF(AND(ISNUMBER(Форма!E193),Форма!E193&gt;0),"","ошибка"),"")</f>
        <v/>
      </c>
      <c r="F193" s="15" t="str">
        <f>IF($I193=1,IF(AND(ISNUMBER(Форма!F193),Форма!F193&gt;0),"","ошибка"),"")</f>
        <v/>
      </c>
      <c r="G193" s="15" t="str">
        <f>IF($I193=1,IF(OR(AND(Форма!G$76="",Форма!G193=""),AND(Форма!G$76&lt;&gt;"",ISNUMBER(Форма!F193),Форма!G193&gt;0)),"","ошибка"),"")</f>
        <v/>
      </c>
      <c r="I193" s="13">
        <f>IF(LEN(CONCATENATE(Форма!A193,Форма!C193,Форма!E193,Форма!F193,Форма!G193))&gt;0,1,0)</f>
        <v>0</v>
      </c>
      <c r="J193" s="13" t="str">
        <f>SUBSTITUTE(SUBSTITUTE(SUBSTITUTE(SUBSTITUTE(SUBSTITUTE(SUBSTITUTE(SUBSTITUTE(CONCATENATE(Форма!A193,Форма!C193)," ","_"),"*","_"),"?","_"),"&lt;","_"),"&gt;","_"),"=","_"),"!","_")</f>
        <v/>
      </c>
    </row>
    <row r="194" spans="1:10" ht="25.5" customHeight="1">
      <c r="A194" s="69" t="str">
        <f>IF($I194=1,IF(AND(COUNTIF(EconomicSubjects,Форма!A194)&gt;0,Форма!A194&lt;&gt;""),IF(COUNTIF(ESAndMO,J194)&gt;1,"Совпадающая комбинация ХС и МО",""),"ошибка"),"")</f>
        <v/>
      </c>
      <c r="B194" s="69"/>
      <c r="C194" s="69" t="str">
        <f ca="1">IF($I194=1,IF(MORangeName="","ошибка",IF(AND(LEFT(Форма!C194,1)=" ",COUNTIF(INDIRECT(MORangeName),Форма!C194)&gt;0),IF(COUNTIF(ESAndMO,J194)&gt;1,"Совпадающая комбинация ХС и МО",""),"ошибка")),"")</f>
        <v/>
      </c>
      <c r="D194" s="59"/>
      <c r="E194" s="46" t="str">
        <f>IF($I194=1,IF(AND(ISNUMBER(Форма!E194),Форма!E194&gt;0),"","ошибка"),"")</f>
        <v/>
      </c>
      <c r="F194" s="15" t="str">
        <f>IF($I194=1,IF(AND(ISNUMBER(Форма!F194),Форма!F194&gt;0),"","ошибка"),"")</f>
        <v/>
      </c>
      <c r="G194" s="15" t="str">
        <f>IF($I194=1,IF(OR(AND(Форма!G$76="",Форма!G194=""),AND(Форма!G$76&lt;&gt;"",ISNUMBER(Форма!F194),Форма!G194&gt;0)),"","ошибка"),"")</f>
        <v/>
      </c>
      <c r="I194" s="13">
        <f>IF(LEN(CONCATENATE(Форма!A194,Форма!C194,Форма!E194,Форма!F194,Форма!G194))&gt;0,1,0)</f>
        <v>0</v>
      </c>
      <c r="J194" s="13" t="str">
        <f>SUBSTITUTE(SUBSTITUTE(SUBSTITUTE(SUBSTITUTE(SUBSTITUTE(SUBSTITUTE(SUBSTITUTE(CONCATENATE(Форма!A194,Форма!C194)," ","_"),"*","_"),"?","_"),"&lt;","_"),"&gt;","_"),"=","_"),"!","_")</f>
        <v/>
      </c>
    </row>
    <row r="195" spans="1:10" ht="25.5" customHeight="1">
      <c r="A195" s="69" t="str">
        <f>IF($I195=1,IF(AND(COUNTIF(EconomicSubjects,Форма!A195)&gt;0,Форма!A195&lt;&gt;""),IF(COUNTIF(ESAndMO,J195)&gt;1,"Совпадающая комбинация ХС и МО",""),"ошибка"),"")</f>
        <v/>
      </c>
      <c r="B195" s="69"/>
      <c r="C195" s="69" t="str">
        <f ca="1">IF($I195=1,IF(MORangeName="","ошибка",IF(AND(LEFT(Форма!C195,1)=" ",COUNTIF(INDIRECT(MORangeName),Форма!C195)&gt;0),IF(COUNTIF(ESAndMO,J195)&gt;1,"Совпадающая комбинация ХС и МО",""),"ошибка")),"")</f>
        <v/>
      </c>
      <c r="D195" s="59"/>
      <c r="E195" s="46" t="str">
        <f>IF($I195=1,IF(AND(ISNUMBER(Форма!E195),Форма!E195&gt;0),"","ошибка"),"")</f>
        <v/>
      </c>
      <c r="F195" s="15" t="str">
        <f>IF($I195=1,IF(AND(ISNUMBER(Форма!F195),Форма!F195&gt;0),"","ошибка"),"")</f>
        <v/>
      </c>
      <c r="G195" s="15" t="str">
        <f>IF($I195=1,IF(OR(AND(Форма!G$76="",Форма!G195=""),AND(Форма!G$76&lt;&gt;"",ISNUMBER(Форма!F195),Форма!G195&gt;0)),"","ошибка"),"")</f>
        <v/>
      </c>
      <c r="I195" s="13">
        <f>IF(LEN(CONCATENATE(Форма!A195,Форма!C195,Форма!E195,Форма!F195,Форма!G195))&gt;0,1,0)</f>
        <v>0</v>
      </c>
      <c r="J195" s="13" t="str">
        <f>SUBSTITUTE(SUBSTITUTE(SUBSTITUTE(SUBSTITUTE(SUBSTITUTE(SUBSTITUTE(SUBSTITUTE(CONCATENATE(Форма!A195,Форма!C195)," ","_"),"*","_"),"?","_"),"&lt;","_"),"&gt;","_"),"=","_"),"!","_")</f>
        <v/>
      </c>
    </row>
    <row r="196" spans="1:10" ht="25.5" customHeight="1">
      <c r="A196" s="69" t="str">
        <f>IF($I196=1,IF(AND(COUNTIF(EconomicSubjects,Форма!A196)&gt;0,Форма!A196&lt;&gt;""),IF(COUNTIF(ESAndMO,J196)&gt;1,"Совпадающая комбинация ХС и МО",""),"ошибка"),"")</f>
        <v/>
      </c>
      <c r="B196" s="69"/>
      <c r="C196" s="69" t="str">
        <f ca="1">IF($I196=1,IF(MORangeName="","ошибка",IF(AND(LEFT(Форма!C196,1)=" ",COUNTIF(INDIRECT(MORangeName),Форма!C196)&gt;0),IF(COUNTIF(ESAndMO,J196)&gt;1,"Совпадающая комбинация ХС и МО",""),"ошибка")),"")</f>
        <v/>
      </c>
      <c r="D196" s="59"/>
      <c r="E196" s="46" t="str">
        <f>IF($I196=1,IF(AND(ISNUMBER(Форма!E196),Форма!E196&gt;0),"","ошибка"),"")</f>
        <v/>
      </c>
      <c r="F196" s="15" t="str">
        <f>IF($I196=1,IF(AND(ISNUMBER(Форма!F196),Форма!F196&gt;0),"","ошибка"),"")</f>
        <v/>
      </c>
      <c r="G196" s="15" t="str">
        <f>IF($I196=1,IF(OR(AND(Форма!G$76="",Форма!G196=""),AND(Форма!G$76&lt;&gt;"",ISNUMBER(Форма!F196),Форма!G196&gt;0)),"","ошибка"),"")</f>
        <v/>
      </c>
      <c r="I196" s="13">
        <f>IF(LEN(CONCATENATE(Форма!A196,Форма!C196,Форма!E196,Форма!F196,Форма!G196))&gt;0,1,0)</f>
        <v>0</v>
      </c>
      <c r="J196" s="13" t="str">
        <f>SUBSTITUTE(SUBSTITUTE(SUBSTITUTE(SUBSTITUTE(SUBSTITUTE(SUBSTITUTE(SUBSTITUTE(CONCATENATE(Форма!A196,Форма!C196)," ","_"),"*","_"),"?","_"),"&lt;","_"),"&gt;","_"),"=","_"),"!","_")</f>
        <v/>
      </c>
    </row>
    <row r="197" spans="1:10" ht="25.5" customHeight="1">
      <c r="A197" s="69" t="str">
        <f>IF($I197=1,IF(AND(COUNTIF(EconomicSubjects,Форма!A197)&gt;0,Форма!A197&lt;&gt;""),IF(COUNTIF(ESAndMO,J197)&gt;1,"Совпадающая комбинация ХС и МО",""),"ошибка"),"")</f>
        <v/>
      </c>
      <c r="B197" s="69"/>
      <c r="C197" s="69" t="str">
        <f ca="1">IF($I197=1,IF(MORangeName="","ошибка",IF(AND(LEFT(Форма!C197,1)=" ",COUNTIF(INDIRECT(MORangeName),Форма!C197)&gt;0),IF(COUNTIF(ESAndMO,J197)&gt;1,"Совпадающая комбинация ХС и МО",""),"ошибка")),"")</f>
        <v/>
      </c>
      <c r="D197" s="59"/>
      <c r="E197" s="46" t="str">
        <f>IF($I197=1,IF(AND(ISNUMBER(Форма!E197),Форма!E197&gt;0),"","ошибка"),"")</f>
        <v/>
      </c>
      <c r="F197" s="15" t="str">
        <f>IF($I197=1,IF(AND(ISNUMBER(Форма!F197),Форма!F197&gt;0),"","ошибка"),"")</f>
        <v/>
      </c>
      <c r="G197" s="15" t="str">
        <f>IF($I197=1,IF(OR(AND(Форма!G$76="",Форма!G197=""),AND(Форма!G$76&lt;&gt;"",ISNUMBER(Форма!F197),Форма!G197&gt;0)),"","ошибка"),"")</f>
        <v/>
      </c>
      <c r="I197" s="13">
        <f>IF(LEN(CONCATENATE(Форма!A197,Форма!C197,Форма!E197,Форма!F197,Форма!G197))&gt;0,1,0)</f>
        <v>0</v>
      </c>
      <c r="J197" s="13" t="str">
        <f>SUBSTITUTE(SUBSTITUTE(SUBSTITUTE(SUBSTITUTE(SUBSTITUTE(SUBSTITUTE(SUBSTITUTE(CONCATENATE(Форма!A197,Форма!C197)," ","_"),"*","_"),"?","_"),"&lt;","_"),"&gt;","_"),"=","_"),"!","_")</f>
        <v/>
      </c>
    </row>
    <row r="198" spans="1:10" ht="25.5" customHeight="1">
      <c r="A198" s="69" t="str">
        <f>IF($I198=1,IF(AND(COUNTIF(EconomicSubjects,Форма!A198)&gt;0,Форма!A198&lt;&gt;""),IF(COUNTIF(ESAndMO,J198)&gt;1,"Совпадающая комбинация ХС и МО",""),"ошибка"),"")</f>
        <v/>
      </c>
      <c r="B198" s="69"/>
      <c r="C198" s="69" t="str">
        <f ca="1">IF($I198=1,IF(MORangeName="","ошибка",IF(AND(LEFT(Форма!C198,1)=" ",COUNTIF(INDIRECT(MORangeName),Форма!C198)&gt;0),IF(COUNTIF(ESAndMO,J198)&gt;1,"Совпадающая комбинация ХС и МО",""),"ошибка")),"")</f>
        <v/>
      </c>
      <c r="D198" s="59"/>
      <c r="E198" s="46" t="str">
        <f>IF($I198=1,IF(AND(ISNUMBER(Форма!E198),Форма!E198&gt;0),"","ошибка"),"")</f>
        <v/>
      </c>
      <c r="F198" s="15" t="str">
        <f>IF($I198=1,IF(AND(ISNUMBER(Форма!F198),Форма!F198&gt;0),"","ошибка"),"")</f>
        <v/>
      </c>
      <c r="G198" s="15" t="str">
        <f>IF($I198=1,IF(OR(AND(Форма!G$76="",Форма!G198=""),AND(Форма!G$76&lt;&gt;"",ISNUMBER(Форма!F198),Форма!G198&gt;0)),"","ошибка"),"")</f>
        <v/>
      </c>
      <c r="I198" s="13">
        <f>IF(LEN(CONCATENATE(Форма!A198,Форма!C198,Форма!E198,Форма!F198,Форма!G198))&gt;0,1,0)</f>
        <v>0</v>
      </c>
      <c r="J198" s="13" t="str">
        <f>SUBSTITUTE(SUBSTITUTE(SUBSTITUTE(SUBSTITUTE(SUBSTITUTE(SUBSTITUTE(SUBSTITUTE(CONCATENATE(Форма!A198,Форма!C198)," ","_"),"*","_"),"?","_"),"&lt;","_"),"&gt;","_"),"=","_"),"!","_")</f>
        <v/>
      </c>
    </row>
    <row r="199" spans="1:10" ht="25.5" customHeight="1">
      <c r="A199" s="69" t="str">
        <f>IF($I199=1,IF(AND(COUNTIF(EconomicSubjects,Форма!A199)&gt;0,Форма!A199&lt;&gt;""),IF(COUNTIF(ESAndMO,J199)&gt;1,"Совпадающая комбинация ХС и МО",""),"ошибка"),"")</f>
        <v/>
      </c>
      <c r="B199" s="69"/>
      <c r="C199" s="69" t="str">
        <f ca="1">IF($I199=1,IF(MORangeName="","ошибка",IF(AND(LEFT(Форма!C199,1)=" ",COUNTIF(INDIRECT(MORangeName),Форма!C199)&gt;0),IF(COUNTIF(ESAndMO,J199)&gt;1,"Совпадающая комбинация ХС и МО",""),"ошибка")),"")</f>
        <v/>
      </c>
      <c r="D199" s="59"/>
      <c r="E199" s="46" t="str">
        <f>IF($I199=1,IF(AND(ISNUMBER(Форма!E199),Форма!E199&gt;0),"","ошибка"),"")</f>
        <v/>
      </c>
      <c r="F199" s="15" t="str">
        <f>IF($I199=1,IF(AND(ISNUMBER(Форма!F199),Форма!F199&gt;0),"","ошибка"),"")</f>
        <v/>
      </c>
      <c r="G199" s="15" t="str">
        <f>IF($I199=1,IF(OR(AND(Форма!G$76="",Форма!G199=""),AND(Форма!G$76&lt;&gt;"",ISNUMBER(Форма!F199),Форма!G199&gt;0)),"","ошибка"),"")</f>
        <v/>
      </c>
      <c r="I199" s="13">
        <f>IF(LEN(CONCATENATE(Форма!A199,Форма!C199,Форма!E199,Форма!F199,Форма!G199))&gt;0,1,0)</f>
        <v>0</v>
      </c>
      <c r="J199" s="13" t="str">
        <f>SUBSTITUTE(SUBSTITUTE(SUBSTITUTE(SUBSTITUTE(SUBSTITUTE(SUBSTITUTE(SUBSTITUTE(CONCATENATE(Форма!A199,Форма!C199)," ","_"),"*","_"),"?","_"),"&lt;","_"),"&gt;","_"),"=","_"),"!","_")</f>
        <v/>
      </c>
    </row>
    <row r="200" spans="1:10" ht="25.5" customHeight="1">
      <c r="A200" s="69" t="str">
        <f>IF($I200=1,IF(AND(COUNTIF(EconomicSubjects,Форма!A200)&gt;0,Форма!A200&lt;&gt;""),IF(COUNTIF(ESAndMO,J200)&gt;1,"Совпадающая комбинация ХС и МО",""),"ошибка"),"")</f>
        <v/>
      </c>
      <c r="B200" s="69"/>
      <c r="C200" s="69" t="str">
        <f ca="1">IF($I200=1,IF(MORangeName="","ошибка",IF(AND(LEFT(Форма!C200,1)=" ",COUNTIF(INDIRECT(MORangeName),Форма!C200)&gt;0),IF(COUNTIF(ESAndMO,J200)&gt;1,"Совпадающая комбинация ХС и МО",""),"ошибка")),"")</f>
        <v/>
      </c>
      <c r="D200" s="59"/>
      <c r="E200" s="46" t="str">
        <f>IF($I200=1,IF(AND(ISNUMBER(Форма!E200),Форма!E200&gt;0),"","ошибка"),"")</f>
        <v/>
      </c>
      <c r="F200" s="15" t="str">
        <f>IF($I200=1,IF(AND(ISNUMBER(Форма!F200),Форма!F200&gt;0),"","ошибка"),"")</f>
        <v/>
      </c>
      <c r="G200" s="15" t="str">
        <f>IF($I200=1,IF(OR(AND(Форма!G$76="",Форма!G200=""),AND(Форма!G$76&lt;&gt;"",ISNUMBER(Форма!F200),Форма!G200&gt;0)),"","ошибка"),"")</f>
        <v/>
      </c>
      <c r="I200" s="13">
        <f>IF(LEN(CONCATENATE(Форма!A200,Форма!C200,Форма!E200,Форма!F200,Форма!G200))&gt;0,1,0)</f>
        <v>0</v>
      </c>
      <c r="J200" s="13" t="str">
        <f>SUBSTITUTE(SUBSTITUTE(SUBSTITUTE(SUBSTITUTE(SUBSTITUTE(SUBSTITUTE(SUBSTITUTE(CONCATENATE(Форма!A200,Форма!C200)," ","_"),"*","_"),"?","_"),"&lt;","_"),"&gt;","_"),"=","_"),"!","_")</f>
        <v/>
      </c>
    </row>
    <row r="201" spans="1:10" ht="25.5" customHeight="1">
      <c r="A201" s="69" t="str">
        <f>IF($I201=1,IF(AND(COUNTIF(EconomicSubjects,Форма!A201)&gt;0,Форма!A201&lt;&gt;""),IF(COUNTIF(ESAndMO,J201)&gt;1,"Совпадающая комбинация ХС и МО",""),"ошибка"),"")</f>
        <v/>
      </c>
      <c r="B201" s="69"/>
      <c r="C201" s="69" t="str">
        <f ca="1">IF($I201=1,IF(MORangeName="","ошибка",IF(AND(LEFT(Форма!C201,1)=" ",COUNTIF(INDIRECT(MORangeName),Форма!C201)&gt;0),IF(COUNTIF(ESAndMO,J201)&gt;1,"Совпадающая комбинация ХС и МО",""),"ошибка")),"")</f>
        <v/>
      </c>
      <c r="D201" s="59"/>
      <c r="E201" s="46" t="str">
        <f>IF($I201=1,IF(AND(ISNUMBER(Форма!E201),Форма!E201&gt;0),"","ошибка"),"")</f>
        <v/>
      </c>
      <c r="F201" s="15" t="str">
        <f>IF($I201=1,IF(AND(ISNUMBER(Форма!F201),Форма!F201&gt;0),"","ошибка"),"")</f>
        <v/>
      </c>
      <c r="G201" s="15" t="str">
        <f>IF($I201=1,IF(OR(AND(Форма!G$76="",Форма!G201=""),AND(Форма!G$76&lt;&gt;"",ISNUMBER(Форма!F201),Форма!G201&gt;0)),"","ошибка"),"")</f>
        <v/>
      </c>
      <c r="I201" s="13">
        <f>IF(LEN(CONCATENATE(Форма!A201,Форма!C201,Форма!E201,Форма!F201,Форма!G201))&gt;0,1,0)</f>
        <v>0</v>
      </c>
      <c r="J201" s="13" t="str">
        <f>SUBSTITUTE(SUBSTITUTE(SUBSTITUTE(SUBSTITUTE(SUBSTITUTE(SUBSTITUTE(SUBSTITUTE(CONCATENATE(Форма!A201,Форма!C201)," ","_"),"*","_"),"?","_"),"&lt;","_"),"&gt;","_"),"=","_"),"!","_")</f>
        <v/>
      </c>
    </row>
    <row r="202" spans="1:10" ht="25.5" customHeight="1">
      <c r="A202" s="69" t="str">
        <f>IF($I202=1,IF(AND(COUNTIF(EconomicSubjects,Форма!A202)&gt;0,Форма!A202&lt;&gt;""),IF(COUNTIF(ESAndMO,J202)&gt;1,"Совпадающая комбинация ХС и МО",""),"ошибка"),"")</f>
        <v/>
      </c>
      <c r="B202" s="69"/>
      <c r="C202" s="69" t="str">
        <f ca="1">IF($I202=1,IF(MORangeName="","ошибка",IF(AND(LEFT(Форма!C202,1)=" ",COUNTIF(INDIRECT(MORangeName),Форма!C202)&gt;0),IF(COUNTIF(ESAndMO,J202)&gt;1,"Совпадающая комбинация ХС и МО",""),"ошибка")),"")</f>
        <v/>
      </c>
      <c r="D202" s="59"/>
      <c r="E202" s="46" t="str">
        <f>IF($I202=1,IF(AND(ISNUMBER(Форма!E202),Форма!E202&gt;0),"","ошибка"),"")</f>
        <v/>
      </c>
      <c r="F202" s="15" t="str">
        <f>IF($I202=1,IF(AND(ISNUMBER(Форма!F202),Форма!F202&gt;0),"","ошибка"),"")</f>
        <v/>
      </c>
      <c r="G202" s="15" t="str">
        <f>IF($I202=1,IF(OR(AND(Форма!G$76="",Форма!G202=""),AND(Форма!G$76&lt;&gt;"",ISNUMBER(Форма!F202),Форма!G202&gt;0)),"","ошибка"),"")</f>
        <v/>
      </c>
      <c r="I202" s="13">
        <f>IF(LEN(CONCATENATE(Форма!A202,Форма!C202,Форма!E202,Форма!F202,Форма!G202))&gt;0,1,0)</f>
        <v>0</v>
      </c>
      <c r="J202" s="13" t="str">
        <f>SUBSTITUTE(SUBSTITUTE(SUBSTITUTE(SUBSTITUTE(SUBSTITUTE(SUBSTITUTE(SUBSTITUTE(CONCATENATE(Форма!A202,Форма!C202)," ","_"),"*","_"),"?","_"),"&lt;","_"),"&gt;","_"),"=","_"),"!","_")</f>
        <v/>
      </c>
    </row>
    <row r="203" spans="1:10" ht="25.5" customHeight="1">
      <c r="A203" s="69" t="str">
        <f>IF($I203=1,IF(AND(COUNTIF(EconomicSubjects,Форма!A203)&gt;0,Форма!A203&lt;&gt;""),IF(COUNTIF(ESAndMO,J203)&gt;1,"Совпадающая комбинация ХС и МО",""),"ошибка"),"")</f>
        <v/>
      </c>
      <c r="B203" s="69"/>
      <c r="C203" s="69" t="str">
        <f ca="1">IF($I203=1,IF(MORangeName="","ошибка",IF(AND(LEFT(Форма!C203,1)=" ",COUNTIF(INDIRECT(MORangeName),Форма!C203)&gt;0),IF(COUNTIF(ESAndMO,J203)&gt;1,"Совпадающая комбинация ХС и МО",""),"ошибка")),"")</f>
        <v/>
      </c>
      <c r="D203" s="59"/>
      <c r="E203" s="46" t="str">
        <f>IF($I203=1,IF(AND(ISNUMBER(Форма!E203),Форма!E203&gt;0),"","ошибка"),"")</f>
        <v/>
      </c>
      <c r="F203" s="15" t="str">
        <f>IF($I203=1,IF(AND(ISNUMBER(Форма!F203),Форма!F203&gt;0),"","ошибка"),"")</f>
        <v/>
      </c>
      <c r="G203" s="15" t="str">
        <f>IF($I203=1,IF(OR(AND(Форма!G$76="",Форма!G203=""),AND(Форма!G$76&lt;&gt;"",ISNUMBER(Форма!F203),Форма!G203&gt;0)),"","ошибка"),"")</f>
        <v/>
      </c>
      <c r="I203" s="13">
        <f>IF(LEN(CONCATENATE(Форма!A203,Форма!C203,Форма!E203,Форма!F203,Форма!G203))&gt;0,1,0)</f>
        <v>0</v>
      </c>
      <c r="J203" s="13" t="str">
        <f>SUBSTITUTE(SUBSTITUTE(SUBSTITUTE(SUBSTITUTE(SUBSTITUTE(SUBSTITUTE(SUBSTITUTE(CONCATENATE(Форма!A203,Форма!C203)," ","_"),"*","_"),"?","_"),"&lt;","_"),"&gt;","_"),"=","_"),"!","_")</f>
        <v/>
      </c>
    </row>
    <row r="204" spans="1:10" ht="25.5" customHeight="1">
      <c r="A204" s="69" t="str">
        <f>IF($I204=1,IF(AND(COUNTIF(EconomicSubjects,Форма!A204)&gt;0,Форма!A204&lt;&gt;""),IF(COUNTIF(ESAndMO,J204)&gt;1,"Совпадающая комбинация ХС и МО",""),"ошибка"),"")</f>
        <v/>
      </c>
      <c r="B204" s="69"/>
      <c r="C204" s="69" t="str">
        <f ca="1">IF($I204=1,IF(MORangeName="","ошибка",IF(AND(LEFT(Форма!C204,1)=" ",COUNTIF(INDIRECT(MORangeName),Форма!C204)&gt;0),IF(COUNTIF(ESAndMO,J204)&gt;1,"Совпадающая комбинация ХС и МО",""),"ошибка")),"")</f>
        <v/>
      </c>
      <c r="D204" s="59"/>
      <c r="E204" s="46" t="str">
        <f>IF($I204=1,IF(AND(ISNUMBER(Форма!E204),Форма!E204&gt;0),"","ошибка"),"")</f>
        <v/>
      </c>
      <c r="F204" s="15" t="str">
        <f>IF($I204=1,IF(AND(ISNUMBER(Форма!F204),Форма!F204&gt;0),"","ошибка"),"")</f>
        <v/>
      </c>
      <c r="G204" s="15" t="str">
        <f>IF($I204=1,IF(OR(AND(Форма!G$76="",Форма!G204=""),AND(Форма!G$76&lt;&gt;"",ISNUMBER(Форма!F204),Форма!G204&gt;0)),"","ошибка"),"")</f>
        <v/>
      </c>
      <c r="I204" s="13">
        <f>IF(LEN(CONCATENATE(Форма!A204,Форма!C204,Форма!E204,Форма!F204,Форма!G204))&gt;0,1,0)</f>
        <v>0</v>
      </c>
      <c r="J204" s="13" t="str">
        <f>SUBSTITUTE(SUBSTITUTE(SUBSTITUTE(SUBSTITUTE(SUBSTITUTE(SUBSTITUTE(SUBSTITUTE(CONCATENATE(Форма!A204,Форма!C204)," ","_"),"*","_"),"?","_"),"&lt;","_"),"&gt;","_"),"=","_"),"!","_")</f>
        <v/>
      </c>
    </row>
    <row r="205" spans="1:10" ht="25.5" customHeight="1">
      <c r="A205" s="69" t="str">
        <f>IF($I205=1,IF(AND(COUNTIF(EconomicSubjects,Форма!A205)&gt;0,Форма!A205&lt;&gt;""),IF(COUNTIF(ESAndMO,J205)&gt;1,"Совпадающая комбинация ХС и МО",""),"ошибка"),"")</f>
        <v/>
      </c>
      <c r="B205" s="69"/>
      <c r="C205" s="69" t="str">
        <f ca="1">IF($I205=1,IF(MORangeName="","ошибка",IF(AND(LEFT(Форма!C205,1)=" ",COUNTIF(INDIRECT(MORangeName),Форма!C205)&gt;0),IF(COUNTIF(ESAndMO,J205)&gt;1,"Совпадающая комбинация ХС и МО",""),"ошибка")),"")</f>
        <v/>
      </c>
      <c r="D205" s="59"/>
      <c r="E205" s="46" t="str">
        <f>IF($I205=1,IF(AND(ISNUMBER(Форма!E205),Форма!E205&gt;0),"","ошибка"),"")</f>
        <v/>
      </c>
      <c r="F205" s="15" t="str">
        <f>IF($I205=1,IF(AND(ISNUMBER(Форма!F205),Форма!F205&gt;0),"","ошибка"),"")</f>
        <v/>
      </c>
      <c r="G205" s="15" t="str">
        <f>IF($I205=1,IF(OR(AND(Форма!G$76="",Форма!G205=""),AND(Форма!G$76&lt;&gt;"",ISNUMBER(Форма!F205),Форма!G205&gt;0)),"","ошибка"),"")</f>
        <v/>
      </c>
      <c r="I205" s="13">
        <f>IF(LEN(CONCATENATE(Форма!A205,Форма!C205,Форма!E205,Форма!F205,Форма!G205))&gt;0,1,0)</f>
        <v>0</v>
      </c>
      <c r="J205" s="13" t="str">
        <f>SUBSTITUTE(SUBSTITUTE(SUBSTITUTE(SUBSTITUTE(SUBSTITUTE(SUBSTITUTE(SUBSTITUTE(CONCATENATE(Форма!A205,Форма!C205)," ","_"),"*","_"),"?","_"),"&lt;","_"),"&gt;","_"),"=","_"),"!","_")</f>
        <v/>
      </c>
    </row>
    <row r="206" spans="1:10" ht="25.5" customHeight="1">
      <c r="A206" s="69" t="str">
        <f>IF($I206=1,IF(AND(COUNTIF(EconomicSubjects,Форма!A206)&gt;0,Форма!A206&lt;&gt;""),IF(COUNTIF(ESAndMO,J206)&gt;1,"Совпадающая комбинация ХС и МО",""),"ошибка"),"")</f>
        <v/>
      </c>
      <c r="B206" s="69"/>
      <c r="C206" s="69" t="str">
        <f ca="1">IF($I206=1,IF(MORangeName="","ошибка",IF(AND(LEFT(Форма!C206,1)=" ",COUNTIF(INDIRECT(MORangeName),Форма!C206)&gt;0),IF(COUNTIF(ESAndMO,J206)&gt;1,"Совпадающая комбинация ХС и МО",""),"ошибка")),"")</f>
        <v/>
      </c>
      <c r="D206" s="59"/>
      <c r="E206" s="46" t="str">
        <f>IF($I206=1,IF(AND(ISNUMBER(Форма!E206),Форма!E206&gt;0),"","ошибка"),"")</f>
        <v/>
      </c>
      <c r="F206" s="15" t="str">
        <f>IF($I206=1,IF(AND(ISNUMBER(Форма!F206),Форма!F206&gt;0),"","ошибка"),"")</f>
        <v/>
      </c>
      <c r="G206" s="15" t="str">
        <f>IF($I206=1,IF(OR(AND(Форма!G$76="",Форма!G206=""),AND(Форма!G$76&lt;&gt;"",ISNUMBER(Форма!F206),Форма!G206&gt;0)),"","ошибка"),"")</f>
        <v/>
      </c>
      <c r="I206" s="13">
        <f>IF(LEN(CONCATENATE(Форма!A206,Форма!C206,Форма!E206,Форма!F206,Форма!G206))&gt;0,1,0)</f>
        <v>0</v>
      </c>
      <c r="J206" s="13" t="str">
        <f>SUBSTITUTE(SUBSTITUTE(SUBSTITUTE(SUBSTITUTE(SUBSTITUTE(SUBSTITUTE(SUBSTITUTE(CONCATENATE(Форма!A206,Форма!C206)," ","_"),"*","_"),"?","_"),"&lt;","_"),"&gt;","_"),"=","_"),"!","_")</f>
        <v/>
      </c>
    </row>
    <row r="207" spans="1:10" ht="25.5" customHeight="1">
      <c r="A207" s="69" t="str">
        <f>IF($I207=1,IF(AND(COUNTIF(EconomicSubjects,Форма!A207)&gt;0,Форма!A207&lt;&gt;""),IF(COUNTIF(ESAndMO,J207)&gt;1,"Совпадающая комбинация ХС и МО",""),"ошибка"),"")</f>
        <v/>
      </c>
      <c r="B207" s="69"/>
      <c r="C207" s="69" t="str">
        <f ca="1">IF($I207=1,IF(MORangeName="","ошибка",IF(AND(LEFT(Форма!C207,1)=" ",COUNTIF(INDIRECT(MORangeName),Форма!C207)&gt;0),IF(COUNTIF(ESAndMO,J207)&gt;1,"Совпадающая комбинация ХС и МО",""),"ошибка")),"")</f>
        <v/>
      </c>
      <c r="D207" s="59"/>
      <c r="E207" s="46" t="str">
        <f>IF($I207=1,IF(AND(ISNUMBER(Форма!E207),Форма!E207&gt;0),"","ошибка"),"")</f>
        <v/>
      </c>
      <c r="F207" s="15" t="str">
        <f>IF($I207=1,IF(AND(ISNUMBER(Форма!F207),Форма!F207&gt;0),"","ошибка"),"")</f>
        <v/>
      </c>
      <c r="G207" s="15" t="str">
        <f>IF($I207=1,IF(OR(AND(Форма!G$76="",Форма!G207=""),AND(Форма!G$76&lt;&gt;"",ISNUMBER(Форма!F207),Форма!G207&gt;0)),"","ошибка"),"")</f>
        <v/>
      </c>
      <c r="I207" s="13">
        <f>IF(LEN(CONCATENATE(Форма!A207,Форма!C207,Форма!E207,Форма!F207,Форма!G207))&gt;0,1,0)</f>
        <v>0</v>
      </c>
      <c r="J207" s="13" t="str">
        <f>SUBSTITUTE(SUBSTITUTE(SUBSTITUTE(SUBSTITUTE(SUBSTITUTE(SUBSTITUTE(SUBSTITUTE(CONCATENATE(Форма!A207,Форма!C207)," ","_"),"*","_"),"?","_"),"&lt;","_"),"&gt;","_"),"=","_"),"!","_")</f>
        <v/>
      </c>
    </row>
    <row r="208" spans="1:10" ht="25.5" customHeight="1">
      <c r="A208" s="69" t="str">
        <f>IF($I208=1,IF(AND(COUNTIF(EconomicSubjects,Форма!A208)&gt;0,Форма!A208&lt;&gt;""),IF(COUNTIF(ESAndMO,J208)&gt;1,"Совпадающая комбинация ХС и МО",""),"ошибка"),"")</f>
        <v/>
      </c>
      <c r="B208" s="69"/>
      <c r="C208" s="69" t="str">
        <f ca="1">IF($I208=1,IF(MORangeName="","ошибка",IF(AND(LEFT(Форма!C208,1)=" ",COUNTIF(INDIRECT(MORangeName),Форма!C208)&gt;0),IF(COUNTIF(ESAndMO,J208)&gt;1,"Совпадающая комбинация ХС и МО",""),"ошибка")),"")</f>
        <v/>
      </c>
      <c r="D208" s="59"/>
      <c r="E208" s="46" t="str">
        <f>IF($I208=1,IF(AND(ISNUMBER(Форма!E208),Форма!E208&gt;0),"","ошибка"),"")</f>
        <v/>
      </c>
      <c r="F208" s="15" t="str">
        <f>IF($I208=1,IF(AND(ISNUMBER(Форма!F208),Форма!F208&gt;0),"","ошибка"),"")</f>
        <v/>
      </c>
      <c r="G208" s="15" t="str">
        <f>IF($I208=1,IF(OR(AND(Форма!G$76="",Форма!G208=""),AND(Форма!G$76&lt;&gt;"",ISNUMBER(Форма!F208),Форма!G208&gt;0)),"","ошибка"),"")</f>
        <v/>
      </c>
      <c r="I208" s="13">
        <f>IF(LEN(CONCATENATE(Форма!A208,Форма!C208,Форма!E208,Форма!F208,Форма!G208))&gt;0,1,0)</f>
        <v>0</v>
      </c>
      <c r="J208" s="13" t="str">
        <f>SUBSTITUTE(SUBSTITUTE(SUBSTITUTE(SUBSTITUTE(SUBSTITUTE(SUBSTITUTE(SUBSTITUTE(CONCATENATE(Форма!A208,Форма!C208)," ","_"),"*","_"),"?","_"),"&lt;","_"),"&gt;","_"),"=","_"),"!","_")</f>
        <v/>
      </c>
    </row>
    <row r="209" spans="1:10" ht="25.5" customHeight="1">
      <c r="A209" s="69" t="str">
        <f>IF($I209=1,IF(AND(COUNTIF(EconomicSubjects,Форма!A209)&gt;0,Форма!A209&lt;&gt;""),IF(COUNTIF(ESAndMO,J209)&gt;1,"Совпадающая комбинация ХС и МО",""),"ошибка"),"")</f>
        <v/>
      </c>
      <c r="B209" s="69"/>
      <c r="C209" s="69" t="str">
        <f ca="1">IF($I209=1,IF(MORangeName="","ошибка",IF(AND(LEFT(Форма!C209,1)=" ",COUNTIF(INDIRECT(MORangeName),Форма!C209)&gt;0),IF(COUNTIF(ESAndMO,J209)&gt;1,"Совпадающая комбинация ХС и МО",""),"ошибка")),"")</f>
        <v/>
      </c>
      <c r="D209" s="59"/>
      <c r="E209" s="46" t="str">
        <f>IF($I209=1,IF(AND(ISNUMBER(Форма!E209),Форма!E209&gt;0),"","ошибка"),"")</f>
        <v/>
      </c>
      <c r="F209" s="15" t="str">
        <f>IF($I209=1,IF(AND(ISNUMBER(Форма!F209),Форма!F209&gt;0),"","ошибка"),"")</f>
        <v/>
      </c>
      <c r="G209" s="15" t="str">
        <f>IF($I209=1,IF(OR(AND(Форма!G$76="",Форма!G209=""),AND(Форма!G$76&lt;&gt;"",ISNUMBER(Форма!F209),Форма!G209&gt;0)),"","ошибка"),"")</f>
        <v/>
      </c>
      <c r="I209" s="13">
        <f>IF(LEN(CONCATENATE(Форма!A209,Форма!C209,Форма!E209,Форма!F209,Форма!G209))&gt;0,1,0)</f>
        <v>0</v>
      </c>
      <c r="J209" s="13" t="str">
        <f>SUBSTITUTE(SUBSTITUTE(SUBSTITUTE(SUBSTITUTE(SUBSTITUTE(SUBSTITUTE(SUBSTITUTE(CONCATENATE(Форма!A209,Форма!C209)," ","_"),"*","_"),"?","_"),"&lt;","_"),"&gt;","_"),"=","_"),"!","_")</f>
        <v/>
      </c>
    </row>
    <row r="210" spans="1:10" ht="25.5" customHeight="1">
      <c r="A210" s="69" t="str">
        <f>IF($I210=1,IF(AND(COUNTIF(EconomicSubjects,Форма!A210)&gt;0,Форма!A210&lt;&gt;""),IF(COUNTIF(ESAndMO,J210)&gt;1,"Совпадающая комбинация ХС и МО",""),"ошибка"),"")</f>
        <v/>
      </c>
      <c r="B210" s="69"/>
      <c r="C210" s="69" t="str">
        <f ca="1">IF($I210=1,IF(MORangeName="","ошибка",IF(AND(LEFT(Форма!C210,1)=" ",COUNTIF(INDIRECT(MORangeName),Форма!C210)&gt;0),IF(COUNTIF(ESAndMO,J210)&gt;1,"Совпадающая комбинация ХС и МО",""),"ошибка")),"")</f>
        <v/>
      </c>
      <c r="D210" s="59"/>
      <c r="E210" s="46" t="str">
        <f>IF($I210=1,IF(AND(ISNUMBER(Форма!E210),Форма!E210&gt;0),"","ошибка"),"")</f>
        <v/>
      </c>
      <c r="F210" s="15" t="str">
        <f>IF($I210=1,IF(AND(ISNUMBER(Форма!F210),Форма!F210&gt;0),"","ошибка"),"")</f>
        <v/>
      </c>
      <c r="G210" s="15" t="str">
        <f>IF($I210=1,IF(OR(AND(Форма!G$76="",Форма!G210=""),AND(Форма!G$76&lt;&gt;"",ISNUMBER(Форма!F210),Форма!G210&gt;0)),"","ошибка"),"")</f>
        <v/>
      </c>
      <c r="I210" s="13">
        <f>IF(LEN(CONCATENATE(Форма!A210,Форма!C210,Форма!E210,Форма!F210,Форма!G210))&gt;0,1,0)</f>
        <v>0</v>
      </c>
      <c r="J210" s="13" t="str">
        <f>SUBSTITUTE(SUBSTITUTE(SUBSTITUTE(SUBSTITUTE(SUBSTITUTE(SUBSTITUTE(SUBSTITUTE(CONCATENATE(Форма!A210,Форма!C210)," ","_"),"*","_"),"?","_"),"&lt;","_"),"&gt;","_"),"=","_"),"!","_")</f>
        <v/>
      </c>
    </row>
    <row r="211" spans="1:10" ht="25.5" customHeight="1">
      <c r="A211" s="69" t="str">
        <f>IF($I211=1,IF(AND(COUNTIF(EconomicSubjects,Форма!A211)&gt;0,Форма!A211&lt;&gt;""),IF(COUNTIF(ESAndMO,J211)&gt;1,"Совпадающая комбинация ХС и МО",""),"ошибка"),"")</f>
        <v/>
      </c>
      <c r="B211" s="69"/>
      <c r="C211" s="69" t="str">
        <f ca="1">IF($I211=1,IF(MORangeName="","ошибка",IF(AND(LEFT(Форма!C211,1)=" ",COUNTIF(INDIRECT(MORangeName),Форма!C211)&gt;0),IF(COUNTIF(ESAndMO,J211)&gt;1,"Совпадающая комбинация ХС и МО",""),"ошибка")),"")</f>
        <v/>
      </c>
      <c r="D211" s="59"/>
      <c r="E211" s="46" t="str">
        <f>IF($I211=1,IF(AND(ISNUMBER(Форма!E211),Форма!E211&gt;0),"","ошибка"),"")</f>
        <v/>
      </c>
      <c r="F211" s="15" t="str">
        <f>IF($I211=1,IF(AND(ISNUMBER(Форма!F211),Форма!F211&gt;0),"","ошибка"),"")</f>
        <v/>
      </c>
      <c r="G211" s="15" t="str">
        <f>IF($I211=1,IF(OR(AND(Форма!G$76="",Форма!G211=""),AND(Форма!G$76&lt;&gt;"",ISNUMBER(Форма!F211),Форма!G211&gt;0)),"","ошибка"),"")</f>
        <v/>
      </c>
      <c r="I211" s="13">
        <f>IF(LEN(CONCATENATE(Форма!A211,Форма!C211,Форма!E211,Форма!F211,Форма!G211))&gt;0,1,0)</f>
        <v>0</v>
      </c>
      <c r="J211" s="13" t="str">
        <f>SUBSTITUTE(SUBSTITUTE(SUBSTITUTE(SUBSTITUTE(SUBSTITUTE(SUBSTITUTE(SUBSTITUTE(CONCATENATE(Форма!A211,Форма!C211)," ","_"),"*","_"),"?","_"),"&lt;","_"),"&gt;","_"),"=","_"),"!","_")</f>
        <v/>
      </c>
    </row>
    <row r="212" spans="1:10" ht="25.5" customHeight="1">
      <c r="A212" s="69" t="str">
        <f>IF($I212=1,IF(AND(COUNTIF(EconomicSubjects,Форма!A212)&gt;0,Форма!A212&lt;&gt;""),IF(COUNTIF(ESAndMO,J212)&gt;1,"Совпадающая комбинация ХС и МО",""),"ошибка"),"")</f>
        <v/>
      </c>
      <c r="B212" s="69"/>
      <c r="C212" s="69" t="str">
        <f ca="1">IF($I212=1,IF(MORangeName="","ошибка",IF(AND(LEFT(Форма!C212,1)=" ",COUNTIF(INDIRECT(MORangeName),Форма!C212)&gt;0),IF(COUNTIF(ESAndMO,J212)&gt;1,"Совпадающая комбинация ХС и МО",""),"ошибка")),"")</f>
        <v/>
      </c>
      <c r="D212" s="59"/>
      <c r="E212" s="46" t="str">
        <f>IF($I212=1,IF(AND(ISNUMBER(Форма!E212),Форма!E212&gt;0),"","ошибка"),"")</f>
        <v/>
      </c>
      <c r="F212" s="15" t="str">
        <f>IF($I212=1,IF(AND(ISNUMBER(Форма!F212),Форма!F212&gt;0),"","ошибка"),"")</f>
        <v/>
      </c>
      <c r="G212" s="15" t="str">
        <f>IF($I212=1,IF(OR(AND(Форма!G$76="",Форма!G212=""),AND(Форма!G$76&lt;&gt;"",ISNUMBER(Форма!F212),Форма!G212&gt;0)),"","ошибка"),"")</f>
        <v/>
      </c>
      <c r="I212" s="13">
        <f>IF(LEN(CONCATENATE(Форма!A212,Форма!C212,Форма!E212,Форма!F212,Форма!G212))&gt;0,1,0)</f>
        <v>0</v>
      </c>
      <c r="J212" s="13" t="str">
        <f>SUBSTITUTE(SUBSTITUTE(SUBSTITUTE(SUBSTITUTE(SUBSTITUTE(SUBSTITUTE(SUBSTITUTE(CONCATENATE(Форма!A212,Форма!C212)," ","_"),"*","_"),"?","_"),"&lt;","_"),"&gt;","_"),"=","_"),"!","_")</f>
        <v/>
      </c>
    </row>
    <row r="213" spans="1:10" ht="25.5" customHeight="1">
      <c r="A213" s="69" t="str">
        <f>IF($I213=1,IF(AND(COUNTIF(EconomicSubjects,Форма!A213)&gt;0,Форма!A213&lt;&gt;""),IF(COUNTIF(ESAndMO,J213)&gt;1,"Совпадающая комбинация ХС и МО",""),"ошибка"),"")</f>
        <v/>
      </c>
      <c r="B213" s="69"/>
      <c r="C213" s="69" t="str">
        <f ca="1">IF($I213=1,IF(MORangeName="","ошибка",IF(AND(LEFT(Форма!C213,1)=" ",COUNTIF(INDIRECT(MORangeName),Форма!C213)&gt;0),IF(COUNTIF(ESAndMO,J213)&gt;1,"Совпадающая комбинация ХС и МО",""),"ошибка")),"")</f>
        <v/>
      </c>
      <c r="D213" s="59"/>
      <c r="E213" s="46" t="str">
        <f>IF($I213=1,IF(AND(ISNUMBER(Форма!E213),Форма!E213&gt;0),"","ошибка"),"")</f>
        <v/>
      </c>
      <c r="F213" s="15" t="str">
        <f>IF($I213=1,IF(AND(ISNUMBER(Форма!F213),Форма!F213&gt;0),"","ошибка"),"")</f>
        <v/>
      </c>
      <c r="G213" s="15" t="str">
        <f>IF($I213=1,IF(OR(AND(Форма!G$76="",Форма!G213=""),AND(Форма!G$76&lt;&gt;"",ISNUMBER(Форма!F213),Форма!G213&gt;0)),"","ошибка"),"")</f>
        <v/>
      </c>
      <c r="I213" s="13">
        <f>IF(LEN(CONCATENATE(Форма!A213,Форма!C213,Форма!E213,Форма!F213,Форма!G213))&gt;0,1,0)</f>
        <v>0</v>
      </c>
      <c r="J213" s="13" t="str">
        <f>SUBSTITUTE(SUBSTITUTE(SUBSTITUTE(SUBSTITUTE(SUBSTITUTE(SUBSTITUTE(SUBSTITUTE(CONCATENATE(Форма!A213,Форма!C213)," ","_"),"*","_"),"?","_"),"&lt;","_"),"&gt;","_"),"=","_"),"!","_")</f>
        <v/>
      </c>
    </row>
    <row r="214" spans="1:10" ht="25.5" customHeight="1">
      <c r="A214" s="69" t="str">
        <f>IF($I214=1,IF(AND(COUNTIF(EconomicSubjects,Форма!A214)&gt;0,Форма!A214&lt;&gt;""),IF(COUNTIF(ESAndMO,J214)&gt;1,"Совпадающая комбинация ХС и МО",""),"ошибка"),"")</f>
        <v/>
      </c>
      <c r="B214" s="69"/>
      <c r="C214" s="69" t="str">
        <f ca="1">IF($I214=1,IF(MORangeName="","ошибка",IF(AND(LEFT(Форма!C214,1)=" ",COUNTIF(INDIRECT(MORangeName),Форма!C214)&gt;0),IF(COUNTIF(ESAndMO,J214)&gt;1,"Совпадающая комбинация ХС и МО",""),"ошибка")),"")</f>
        <v/>
      </c>
      <c r="D214" s="59"/>
      <c r="E214" s="46" t="str">
        <f>IF($I214=1,IF(AND(ISNUMBER(Форма!E214),Форма!E214&gt;0),"","ошибка"),"")</f>
        <v/>
      </c>
      <c r="F214" s="15" t="str">
        <f>IF($I214=1,IF(AND(ISNUMBER(Форма!F214),Форма!F214&gt;0),"","ошибка"),"")</f>
        <v/>
      </c>
      <c r="G214" s="15" t="str">
        <f>IF($I214=1,IF(OR(AND(Форма!G$76="",Форма!G214=""),AND(Форма!G$76&lt;&gt;"",ISNUMBER(Форма!F214),Форма!G214&gt;0)),"","ошибка"),"")</f>
        <v/>
      </c>
      <c r="I214" s="13">
        <f>IF(LEN(CONCATENATE(Форма!A214,Форма!C214,Форма!E214,Форма!F214,Форма!G214))&gt;0,1,0)</f>
        <v>0</v>
      </c>
      <c r="J214" s="13" t="str">
        <f>SUBSTITUTE(SUBSTITUTE(SUBSTITUTE(SUBSTITUTE(SUBSTITUTE(SUBSTITUTE(SUBSTITUTE(CONCATENATE(Форма!A214,Форма!C214)," ","_"),"*","_"),"?","_"),"&lt;","_"),"&gt;","_"),"=","_"),"!","_")</f>
        <v/>
      </c>
    </row>
    <row r="215" spans="1:10" ht="25.5" customHeight="1">
      <c r="A215" s="69" t="str">
        <f>IF($I215=1,IF(AND(COUNTIF(EconomicSubjects,Форма!A215)&gt;0,Форма!A215&lt;&gt;""),IF(COUNTIF(ESAndMO,J215)&gt;1,"Совпадающая комбинация ХС и МО",""),"ошибка"),"")</f>
        <v/>
      </c>
      <c r="B215" s="69"/>
      <c r="C215" s="69" t="str">
        <f ca="1">IF($I215=1,IF(MORangeName="","ошибка",IF(AND(LEFT(Форма!C215,1)=" ",COUNTIF(INDIRECT(MORangeName),Форма!C215)&gt;0),IF(COUNTIF(ESAndMO,J215)&gt;1,"Совпадающая комбинация ХС и МО",""),"ошибка")),"")</f>
        <v/>
      </c>
      <c r="D215" s="59"/>
      <c r="E215" s="46" t="str">
        <f>IF($I215=1,IF(AND(ISNUMBER(Форма!E215),Форма!E215&gt;0),"","ошибка"),"")</f>
        <v/>
      </c>
      <c r="F215" s="15" t="str">
        <f>IF($I215=1,IF(AND(ISNUMBER(Форма!F215),Форма!F215&gt;0),"","ошибка"),"")</f>
        <v/>
      </c>
      <c r="G215" s="15" t="str">
        <f>IF($I215=1,IF(OR(AND(Форма!G$76="",Форма!G215=""),AND(Форма!G$76&lt;&gt;"",ISNUMBER(Форма!F215),Форма!G215&gt;0)),"","ошибка"),"")</f>
        <v/>
      </c>
      <c r="I215" s="13">
        <f>IF(LEN(CONCATENATE(Форма!A215,Форма!C215,Форма!E215,Форма!F215,Форма!G215))&gt;0,1,0)</f>
        <v>0</v>
      </c>
      <c r="J215" s="13" t="str">
        <f>SUBSTITUTE(SUBSTITUTE(SUBSTITUTE(SUBSTITUTE(SUBSTITUTE(SUBSTITUTE(SUBSTITUTE(CONCATENATE(Форма!A215,Форма!C215)," ","_"),"*","_"),"?","_"),"&lt;","_"),"&gt;","_"),"=","_"),"!","_")</f>
        <v/>
      </c>
    </row>
    <row r="216" spans="1:10" ht="25.5" customHeight="1">
      <c r="A216" s="69" t="str">
        <f>IF($I216=1,IF(AND(COUNTIF(EconomicSubjects,Форма!A216)&gt;0,Форма!A216&lt;&gt;""),IF(COUNTIF(ESAndMO,J216)&gt;1,"Совпадающая комбинация ХС и МО",""),"ошибка"),"")</f>
        <v/>
      </c>
      <c r="B216" s="69"/>
      <c r="C216" s="69" t="str">
        <f ca="1">IF($I216=1,IF(MORangeName="","ошибка",IF(AND(LEFT(Форма!C216,1)=" ",COUNTIF(INDIRECT(MORangeName),Форма!C216)&gt;0),IF(COUNTIF(ESAndMO,J216)&gt;1,"Совпадающая комбинация ХС и МО",""),"ошибка")),"")</f>
        <v/>
      </c>
      <c r="D216" s="59"/>
      <c r="E216" s="46" t="str">
        <f>IF($I216=1,IF(AND(ISNUMBER(Форма!E216),Форма!E216&gt;0),"","ошибка"),"")</f>
        <v/>
      </c>
      <c r="F216" s="15" t="str">
        <f>IF($I216=1,IF(AND(ISNUMBER(Форма!F216),Форма!F216&gt;0),"","ошибка"),"")</f>
        <v/>
      </c>
      <c r="G216" s="15" t="str">
        <f>IF($I216=1,IF(OR(AND(Форма!G$76="",Форма!G216=""),AND(Форма!G$76&lt;&gt;"",ISNUMBER(Форма!F216),Форма!G216&gt;0)),"","ошибка"),"")</f>
        <v/>
      </c>
      <c r="I216" s="13">
        <f>IF(LEN(CONCATENATE(Форма!A216,Форма!C216,Форма!E216,Форма!F216,Форма!G216))&gt;0,1,0)</f>
        <v>0</v>
      </c>
      <c r="J216" s="13" t="str">
        <f>SUBSTITUTE(SUBSTITUTE(SUBSTITUTE(SUBSTITUTE(SUBSTITUTE(SUBSTITUTE(SUBSTITUTE(CONCATENATE(Форма!A216,Форма!C216)," ","_"),"*","_"),"?","_"),"&lt;","_"),"&gt;","_"),"=","_"),"!","_")</f>
        <v/>
      </c>
    </row>
    <row r="217" spans="1:10" ht="25.5" customHeight="1">
      <c r="A217" s="69" t="str">
        <f>IF($I217=1,IF(AND(COUNTIF(EconomicSubjects,Форма!A217)&gt;0,Форма!A217&lt;&gt;""),IF(COUNTIF(ESAndMO,J217)&gt;1,"Совпадающая комбинация ХС и МО",""),"ошибка"),"")</f>
        <v/>
      </c>
      <c r="B217" s="69"/>
      <c r="C217" s="69" t="str">
        <f ca="1">IF($I217=1,IF(MORangeName="","ошибка",IF(AND(LEFT(Форма!C217,1)=" ",COUNTIF(INDIRECT(MORangeName),Форма!C217)&gt;0),IF(COUNTIF(ESAndMO,J217)&gt;1,"Совпадающая комбинация ХС и МО",""),"ошибка")),"")</f>
        <v/>
      </c>
      <c r="D217" s="59"/>
      <c r="E217" s="46" t="str">
        <f>IF($I217=1,IF(AND(ISNUMBER(Форма!E217),Форма!E217&gt;0),"","ошибка"),"")</f>
        <v/>
      </c>
      <c r="F217" s="15" t="str">
        <f>IF($I217=1,IF(AND(ISNUMBER(Форма!F217),Форма!F217&gt;0),"","ошибка"),"")</f>
        <v/>
      </c>
      <c r="G217" s="15" t="str">
        <f>IF($I217=1,IF(OR(AND(Форма!G$76="",Форма!G217=""),AND(Форма!G$76&lt;&gt;"",ISNUMBER(Форма!F217),Форма!G217&gt;0)),"","ошибка"),"")</f>
        <v/>
      </c>
      <c r="I217" s="13">
        <f>IF(LEN(CONCATENATE(Форма!A217,Форма!C217,Форма!E217,Форма!F217,Форма!G217))&gt;0,1,0)</f>
        <v>0</v>
      </c>
      <c r="J217" s="13" t="str">
        <f>SUBSTITUTE(SUBSTITUTE(SUBSTITUTE(SUBSTITUTE(SUBSTITUTE(SUBSTITUTE(SUBSTITUTE(CONCATENATE(Форма!A217,Форма!C217)," ","_"),"*","_"),"?","_"),"&lt;","_"),"&gt;","_"),"=","_"),"!","_")</f>
        <v/>
      </c>
    </row>
    <row r="218" spans="1:10" ht="25.5" customHeight="1">
      <c r="A218" s="69" t="str">
        <f>IF($I218=1,IF(AND(COUNTIF(EconomicSubjects,Форма!A218)&gt;0,Форма!A218&lt;&gt;""),IF(COUNTIF(ESAndMO,J218)&gt;1,"Совпадающая комбинация ХС и МО",""),"ошибка"),"")</f>
        <v/>
      </c>
      <c r="B218" s="69"/>
      <c r="C218" s="69" t="str">
        <f ca="1">IF($I218=1,IF(MORangeName="","ошибка",IF(AND(LEFT(Форма!C218,1)=" ",COUNTIF(INDIRECT(MORangeName),Форма!C218)&gt;0),IF(COUNTIF(ESAndMO,J218)&gt;1,"Совпадающая комбинация ХС и МО",""),"ошибка")),"")</f>
        <v/>
      </c>
      <c r="D218" s="59"/>
      <c r="E218" s="46" t="str">
        <f>IF($I218=1,IF(AND(ISNUMBER(Форма!E218),Форма!E218&gt;0),"","ошибка"),"")</f>
        <v/>
      </c>
      <c r="F218" s="15" t="str">
        <f>IF($I218=1,IF(AND(ISNUMBER(Форма!F218),Форма!F218&gt;0),"","ошибка"),"")</f>
        <v/>
      </c>
      <c r="G218" s="15" t="str">
        <f>IF($I218=1,IF(OR(AND(Форма!G$76="",Форма!G218=""),AND(Форма!G$76&lt;&gt;"",ISNUMBER(Форма!F218),Форма!G218&gt;0)),"","ошибка"),"")</f>
        <v/>
      </c>
      <c r="I218" s="13">
        <f>IF(LEN(CONCATENATE(Форма!A218,Форма!C218,Форма!E218,Форма!F218,Форма!G218))&gt;0,1,0)</f>
        <v>0</v>
      </c>
      <c r="J218" s="13" t="str">
        <f>SUBSTITUTE(SUBSTITUTE(SUBSTITUTE(SUBSTITUTE(SUBSTITUTE(SUBSTITUTE(SUBSTITUTE(CONCATENATE(Форма!A218,Форма!C218)," ","_"),"*","_"),"?","_"),"&lt;","_"),"&gt;","_"),"=","_"),"!","_")</f>
        <v/>
      </c>
    </row>
    <row r="219" spans="1:10" ht="25.5" customHeight="1">
      <c r="A219" s="69" t="str">
        <f>IF($I219=1,IF(AND(COUNTIF(EconomicSubjects,Форма!A219)&gt;0,Форма!A219&lt;&gt;""),IF(COUNTIF(ESAndMO,J219)&gt;1,"Совпадающая комбинация ХС и МО",""),"ошибка"),"")</f>
        <v/>
      </c>
      <c r="B219" s="69"/>
      <c r="C219" s="69" t="str">
        <f ca="1">IF($I219=1,IF(MORangeName="","ошибка",IF(AND(LEFT(Форма!C219,1)=" ",COUNTIF(INDIRECT(MORangeName),Форма!C219)&gt;0),IF(COUNTIF(ESAndMO,J219)&gt;1,"Совпадающая комбинация ХС и МО",""),"ошибка")),"")</f>
        <v/>
      </c>
      <c r="D219" s="59"/>
      <c r="E219" s="46" t="str">
        <f>IF($I219=1,IF(AND(ISNUMBER(Форма!E219),Форма!E219&gt;0),"","ошибка"),"")</f>
        <v/>
      </c>
      <c r="F219" s="15" t="str">
        <f>IF($I219=1,IF(AND(ISNUMBER(Форма!F219),Форма!F219&gt;0),"","ошибка"),"")</f>
        <v/>
      </c>
      <c r="G219" s="15" t="str">
        <f>IF($I219=1,IF(OR(AND(Форма!G$76="",Форма!G219=""),AND(Форма!G$76&lt;&gt;"",ISNUMBER(Форма!F219),Форма!G219&gt;0)),"","ошибка"),"")</f>
        <v/>
      </c>
      <c r="I219" s="13">
        <f>IF(LEN(CONCATENATE(Форма!A219,Форма!C219,Форма!E219,Форма!F219,Форма!G219))&gt;0,1,0)</f>
        <v>0</v>
      </c>
      <c r="J219" s="13" t="str">
        <f>SUBSTITUTE(SUBSTITUTE(SUBSTITUTE(SUBSTITUTE(SUBSTITUTE(SUBSTITUTE(SUBSTITUTE(CONCATENATE(Форма!A219,Форма!C219)," ","_"),"*","_"),"?","_"),"&lt;","_"),"&gt;","_"),"=","_"),"!","_")</f>
        <v/>
      </c>
    </row>
    <row r="220" spans="1:10" ht="25.5" customHeight="1">
      <c r="A220" s="69" t="str">
        <f>IF($I220=1,IF(AND(COUNTIF(EconomicSubjects,Форма!A220)&gt;0,Форма!A220&lt;&gt;""),IF(COUNTIF(ESAndMO,J220)&gt;1,"Совпадающая комбинация ХС и МО",""),"ошибка"),"")</f>
        <v/>
      </c>
      <c r="B220" s="69"/>
      <c r="C220" s="69" t="str">
        <f ca="1">IF($I220=1,IF(MORangeName="","ошибка",IF(AND(LEFT(Форма!C220,1)=" ",COUNTIF(INDIRECT(MORangeName),Форма!C220)&gt;0),IF(COUNTIF(ESAndMO,J220)&gt;1,"Совпадающая комбинация ХС и МО",""),"ошибка")),"")</f>
        <v/>
      </c>
      <c r="D220" s="59"/>
      <c r="E220" s="46" t="str">
        <f>IF($I220=1,IF(AND(ISNUMBER(Форма!E220),Форма!E220&gt;0),"","ошибка"),"")</f>
        <v/>
      </c>
      <c r="F220" s="15" t="str">
        <f>IF($I220=1,IF(AND(ISNUMBER(Форма!F220),Форма!F220&gt;0),"","ошибка"),"")</f>
        <v/>
      </c>
      <c r="G220" s="15" t="str">
        <f>IF($I220=1,IF(OR(AND(Форма!G$76="",Форма!G220=""),AND(Форма!G$76&lt;&gt;"",ISNUMBER(Форма!F220),Форма!G220&gt;0)),"","ошибка"),"")</f>
        <v/>
      </c>
      <c r="I220" s="13">
        <f>IF(LEN(CONCATENATE(Форма!A220,Форма!C220,Форма!E220,Форма!F220,Форма!G220))&gt;0,1,0)</f>
        <v>0</v>
      </c>
      <c r="J220" s="13" t="str">
        <f>SUBSTITUTE(SUBSTITUTE(SUBSTITUTE(SUBSTITUTE(SUBSTITUTE(SUBSTITUTE(SUBSTITUTE(CONCATENATE(Форма!A220,Форма!C220)," ","_"),"*","_"),"?","_"),"&lt;","_"),"&gt;","_"),"=","_"),"!","_")</f>
        <v/>
      </c>
    </row>
    <row r="221" spans="1:10" ht="25.5" customHeight="1">
      <c r="A221" s="69" t="str">
        <f>IF($I221=1,IF(AND(COUNTIF(EconomicSubjects,Форма!A221)&gt;0,Форма!A221&lt;&gt;""),IF(COUNTIF(ESAndMO,J221)&gt;1,"Совпадающая комбинация ХС и МО",""),"ошибка"),"")</f>
        <v/>
      </c>
      <c r="B221" s="69"/>
      <c r="C221" s="69" t="str">
        <f ca="1">IF($I221=1,IF(MORangeName="","ошибка",IF(AND(LEFT(Форма!C221,1)=" ",COUNTIF(INDIRECT(MORangeName),Форма!C221)&gt;0),IF(COUNTIF(ESAndMO,J221)&gt;1,"Совпадающая комбинация ХС и МО",""),"ошибка")),"")</f>
        <v/>
      </c>
      <c r="D221" s="59"/>
      <c r="E221" s="46" t="str">
        <f>IF($I221=1,IF(AND(ISNUMBER(Форма!E221),Форма!E221&gt;0),"","ошибка"),"")</f>
        <v/>
      </c>
      <c r="F221" s="15" t="str">
        <f>IF($I221=1,IF(AND(ISNUMBER(Форма!F221),Форма!F221&gt;0),"","ошибка"),"")</f>
        <v/>
      </c>
      <c r="G221" s="15" t="str">
        <f>IF($I221=1,IF(OR(AND(Форма!G$76="",Форма!G221=""),AND(Форма!G$76&lt;&gt;"",ISNUMBER(Форма!F221),Форма!G221&gt;0)),"","ошибка"),"")</f>
        <v/>
      </c>
      <c r="I221" s="13">
        <f>IF(LEN(CONCATENATE(Форма!A221,Форма!C221,Форма!E221,Форма!F221,Форма!G221))&gt;0,1,0)</f>
        <v>0</v>
      </c>
      <c r="J221" s="13" t="str">
        <f>SUBSTITUTE(SUBSTITUTE(SUBSTITUTE(SUBSTITUTE(SUBSTITUTE(SUBSTITUTE(SUBSTITUTE(CONCATENATE(Форма!A221,Форма!C221)," ","_"),"*","_"),"?","_"),"&lt;","_"),"&gt;","_"),"=","_"),"!","_")</f>
        <v/>
      </c>
    </row>
    <row r="222" spans="1:10" ht="25.5" customHeight="1">
      <c r="A222" s="69" t="str">
        <f>IF($I222=1,IF(AND(COUNTIF(EconomicSubjects,Форма!A222)&gt;0,Форма!A222&lt;&gt;""),IF(COUNTIF(ESAndMO,J222)&gt;1,"Совпадающая комбинация ХС и МО",""),"ошибка"),"")</f>
        <v/>
      </c>
      <c r="B222" s="69"/>
      <c r="C222" s="69" t="str">
        <f ca="1">IF($I222=1,IF(MORangeName="","ошибка",IF(AND(LEFT(Форма!C222,1)=" ",COUNTIF(INDIRECT(MORangeName),Форма!C222)&gt;0),IF(COUNTIF(ESAndMO,J222)&gt;1,"Совпадающая комбинация ХС и МО",""),"ошибка")),"")</f>
        <v/>
      </c>
      <c r="D222" s="59"/>
      <c r="E222" s="46" t="str">
        <f>IF($I222=1,IF(AND(ISNUMBER(Форма!E222),Форма!E222&gt;0),"","ошибка"),"")</f>
        <v/>
      </c>
      <c r="F222" s="15" t="str">
        <f>IF($I222=1,IF(AND(ISNUMBER(Форма!F222),Форма!F222&gt;0),"","ошибка"),"")</f>
        <v/>
      </c>
      <c r="G222" s="15" t="str">
        <f>IF($I222=1,IF(OR(AND(Форма!G$76="",Форма!G222=""),AND(Форма!G$76&lt;&gt;"",ISNUMBER(Форма!F222),Форма!G222&gt;0)),"","ошибка"),"")</f>
        <v/>
      </c>
      <c r="I222" s="13">
        <f>IF(LEN(CONCATENATE(Форма!A222,Форма!C222,Форма!E222,Форма!F222,Форма!G222))&gt;0,1,0)</f>
        <v>0</v>
      </c>
      <c r="J222" s="13" t="str">
        <f>SUBSTITUTE(SUBSTITUTE(SUBSTITUTE(SUBSTITUTE(SUBSTITUTE(SUBSTITUTE(SUBSTITUTE(CONCATENATE(Форма!A222,Форма!C222)," ","_"),"*","_"),"?","_"),"&lt;","_"),"&gt;","_"),"=","_"),"!","_")</f>
        <v/>
      </c>
    </row>
    <row r="223" spans="1:10" ht="25.5" customHeight="1">
      <c r="A223" s="69" t="str">
        <f>IF($I223=1,IF(AND(COUNTIF(EconomicSubjects,Форма!A223)&gt;0,Форма!A223&lt;&gt;""),IF(COUNTIF(ESAndMO,J223)&gt;1,"Совпадающая комбинация ХС и МО",""),"ошибка"),"")</f>
        <v/>
      </c>
      <c r="B223" s="69"/>
      <c r="C223" s="69" t="str">
        <f ca="1">IF($I223=1,IF(MORangeName="","ошибка",IF(AND(LEFT(Форма!C223,1)=" ",COUNTIF(INDIRECT(MORangeName),Форма!C223)&gt;0),IF(COUNTIF(ESAndMO,J223)&gt;1,"Совпадающая комбинация ХС и МО",""),"ошибка")),"")</f>
        <v/>
      </c>
      <c r="D223" s="59"/>
      <c r="E223" s="46" t="str">
        <f>IF($I223=1,IF(AND(ISNUMBER(Форма!E223),Форма!E223&gt;0),"","ошибка"),"")</f>
        <v/>
      </c>
      <c r="F223" s="15" t="str">
        <f>IF($I223=1,IF(AND(ISNUMBER(Форма!F223),Форма!F223&gt;0),"","ошибка"),"")</f>
        <v/>
      </c>
      <c r="G223" s="15" t="str">
        <f>IF($I223=1,IF(OR(AND(Форма!G$76="",Форма!G223=""),AND(Форма!G$76&lt;&gt;"",ISNUMBER(Форма!F223),Форма!G223&gt;0)),"","ошибка"),"")</f>
        <v/>
      </c>
      <c r="I223" s="13">
        <f>IF(LEN(CONCATENATE(Форма!A223,Форма!C223,Форма!E223,Форма!F223,Форма!G223))&gt;0,1,0)</f>
        <v>0</v>
      </c>
      <c r="J223" s="13" t="str">
        <f>SUBSTITUTE(SUBSTITUTE(SUBSTITUTE(SUBSTITUTE(SUBSTITUTE(SUBSTITUTE(SUBSTITUTE(CONCATENATE(Форма!A223,Форма!C223)," ","_"),"*","_"),"?","_"),"&lt;","_"),"&gt;","_"),"=","_"),"!","_")</f>
        <v/>
      </c>
    </row>
    <row r="224" spans="1:10" ht="25.5" customHeight="1">
      <c r="A224" s="69" t="str">
        <f>IF($I224=1,IF(AND(COUNTIF(EconomicSubjects,Форма!A224)&gt;0,Форма!A224&lt;&gt;""),IF(COUNTIF(ESAndMO,J224)&gt;1,"Совпадающая комбинация ХС и МО",""),"ошибка"),"")</f>
        <v/>
      </c>
      <c r="B224" s="69"/>
      <c r="C224" s="69" t="str">
        <f ca="1">IF($I224=1,IF(MORangeName="","ошибка",IF(AND(LEFT(Форма!C224,1)=" ",COUNTIF(INDIRECT(MORangeName),Форма!C224)&gt;0),IF(COUNTIF(ESAndMO,J224)&gt;1,"Совпадающая комбинация ХС и МО",""),"ошибка")),"")</f>
        <v/>
      </c>
      <c r="D224" s="59"/>
      <c r="E224" s="46" t="str">
        <f>IF($I224=1,IF(AND(ISNUMBER(Форма!E224),Форма!E224&gt;0),"","ошибка"),"")</f>
        <v/>
      </c>
      <c r="F224" s="15" t="str">
        <f>IF($I224=1,IF(AND(ISNUMBER(Форма!F224),Форма!F224&gt;0),"","ошибка"),"")</f>
        <v/>
      </c>
      <c r="G224" s="15" t="str">
        <f>IF($I224=1,IF(OR(AND(Форма!G$76="",Форма!G224=""),AND(Форма!G$76&lt;&gt;"",ISNUMBER(Форма!F224),Форма!G224&gt;0)),"","ошибка"),"")</f>
        <v/>
      </c>
      <c r="I224" s="13">
        <f>IF(LEN(CONCATENATE(Форма!A224,Форма!C224,Форма!E224,Форма!F224,Форма!G224))&gt;0,1,0)</f>
        <v>0</v>
      </c>
      <c r="J224" s="13" t="str">
        <f>SUBSTITUTE(SUBSTITUTE(SUBSTITUTE(SUBSTITUTE(SUBSTITUTE(SUBSTITUTE(SUBSTITUTE(CONCATENATE(Форма!A224,Форма!C224)," ","_"),"*","_"),"?","_"),"&lt;","_"),"&gt;","_"),"=","_"),"!","_")</f>
        <v/>
      </c>
    </row>
    <row r="225" spans="1:10" ht="25.5" customHeight="1">
      <c r="A225" s="69" t="str">
        <f>IF($I225=1,IF(AND(COUNTIF(EconomicSubjects,Форма!A225)&gt;0,Форма!A225&lt;&gt;""),IF(COUNTIF(ESAndMO,J225)&gt;1,"Совпадающая комбинация ХС и МО",""),"ошибка"),"")</f>
        <v/>
      </c>
      <c r="B225" s="69"/>
      <c r="C225" s="69" t="str">
        <f ca="1">IF($I225=1,IF(MORangeName="","ошибка",IF(AND(LEFT(Форма!C225,1)=" ",COUNTIF(INDIRECT(MORangeName),Форма!C225)&gt;0),IF(COUNTIF(ESAndMO,J225)&gt;1,"Совпадающая комбинация ХС и МО",""),"ошибка")),"")</f>
        <v/>
      </c>
      <c r="D225" s="59"/>
      <c r="E225" s="46" t="str">
        <f>IF($I225=1,IF(AND(ISNUMBER(Форма!E225),Форма!E225&gt;0),"","ошибка"),"")</f>
        <v/>
      </c>
      <c r="F225" s="15" t="str">
        <f>IF($I225=1,IF(AND(ISNUMBER(Форма!F225),Форма!F225&gt;0),"","ошибка"),"")</f>
        <v/>
      </c>
      <c r="G225" s="15" t="str">
        <f>IF($I225=1,IF(OR(AND(Форма!G$76="",Форма!G225=""),AND(Форма!G$76&lt;&gt;"",ISNUMBER(Форма!F225),Форма!G225&gt;0)),"","ошибка"),"")</f>
        <v/>
      </c>
      <c r="I225" s="13">
        <f>IF(LEN(CONCATENATE(Форма!A225,Форма!C225,Форма!E225,Форма!F225,Форма!G225))&gt;0,1,0)</f>
        <v>0</v>
      </c>
      <c r="J225" s="13" t="str">
        <f>SUBSTITUTE(SUBSTITUTE(SUBSTITUTE(SUBSTITUTE(SUBSTITUTE(SUBSTITUTE(SUBSTITUTE(CONCATENATE(Форма!A225,Форма!C225)," ","_"),"*","_"),"?","_"),"&lt;","_"),"&gt;","_"),"=","_"),"!","_")</f>
        <v/>
      </c>
    </row>
    <row r="226" spans="1:10" ht="25.5" customHeight="1">
      <c r="A226" s="69" t="str">
        <f>IF($I226=1,IF(AND(COUNTIF(EconomicSubjects,Форма!A226)&gt;0,Форма!A226&lt;&gt;""),IF(COUNTIF(ESAndMO,J226)&gt;1,"Совпадающая комбинация ХС и МО",""),"ошибка"),"")</f>
        <v/>
      </c>
      <c r="B226" s="69"/>
      <c r="C226" s="69" t="str">
        <f ca="1">IF($I226=1,IF(MORangeName="","ошибка",IF(AND(LEFT(Форма!C226,1)=" ",COUNTIF(INDIRECT(MORangeName),Форма!C226)&gt;0),IF(COUNTIF(ESAndMO,J226)&gt;1,"Совпадающая комбинация ХС и МО",""),"ошибка")),"")</f>
        <v/>
      </c>
      <c r="D226" s="59"/>
      <c r="E226" s="46" t="str">
        <f>IF($I226=1,IF(AND(ISNUMBER(Форма!E226),Форма!E226&gt;0),"","ошибка"),"")</f>
        <v/>
      </c>
      <c r="F226" s="15" t="str">
        <f>IF($I226=1,IF(AND(ISNUMBER(Форма!F226),Форма!F226&gt;0),"","ошибка"),"")</f>
        <v/>
      </c>
      <c r="G226" s="15" t="str">
        <f>IF($I226=1,IF(OR(AND(Форма!G$76="",Форма!G226=""),AND(Форма!G$76&lt;&gt;"",ISNUMBER(Форма!F226),Форма!G226&gt;0)),"","ошибка"),"")</f>
        <v/>
      </c>
      <c r="I226" s="13">
        <f>IF(LEN(CONCATENATE(Форма!A226,Форма!C226,Форма!E226,Форма!F226,Форма!G226))&gt;0,1,0)</f>
        <v>0</v>
      </c>
      <c r="J226" s="13" t="str">
        <f>SUBSTITUTE(SUBSTITUTE(SUBSTITUTE(SUBSTITUTE(SUBSTITUTE(SUBSTITUTE(SUBSTITUTE(CONCATENATE(Форма!A226,Форма!C226)," ","_"),"*","_"),"?","_"),"&lt;","_"),"&gt;","_"),"=","_"),"!","_")</f>
        <v/>
      </c>
    </row>
    <row r="227" spans="1:10" ht="25.5" customHeight="1">
      <c r="A227" s="69" t="str">
        <f>IF($I227=1,IF(AND(COUNTIF(EconomicSubjects,Форма!A227)&gt;0,Форма!A227&lt;&gt;""),IF(COUNTIF(ESAndMO,J227)&gt;1,"Совпадающая комбинация ХС и МО",""),"ошибка"),"")</f>
        <v/>
      </c>
      <c r="B227" s="69"/>
      <c r="C227" s="69" t="str">
        <f ca="1">IF($I227=1,IF(MORangeName="","ошибка",IF(AND(LEFT(Форма!C227,1)=" ",COUNTIF(INDIRECT(MORangeName),Форма!C227)&gt;0),IF(COUNTIF(ESAndMO,J227)&gt;1,"Совпадающая комбинация ХС и МО",""),"ошибка")),"")</f>
        <v/>
      </c>
      <c r="D227" s="59"/>
      <c r="E227" s="46" t="str">
        <f>IF($I227=1,IF(AND(ISNUMBER(Форма!E227),Форма!E227&gt;0),"","ошибка"),"")</f>
        <v/>
      </c>
      <c r="F227" s="15" t="str">
        <f>IF($I227=1,IF(AND(ISNUMBER(Форма!F227),Форма!F227&gt;0),"","ошибка"),"")</f>
        <v/>
      </c>
      <c r="G227" s="15" t="str">
        <f>IF($I227=1,IF(OR(AND(Форма!G$76="",Форма!G227=""),AND(Форма!G$76&lt;&gt;"",ISNUMBER(Форма!F227),Форма!G227&gt;0)),"","ошибка"),"")</f>
        <v/>
      </c>
      <c r="I227" s="13">
        <f>IF(LEN(CONCATENATE(Форма!A227,Форма!C227,Форма!E227,Форма!F227,Форма!G227))&gt;0,1,0)</f>
        <v>0</v>
      </c>
      <c r="J227" s="13" t="str">
        <f>SUBSTITUTE(SUBSTITUTE(SUBSTITUTE(SUBSTITUTE(SUBSTITUTE(SUBSTITUTE(SUBSTITUTE(CONCATENATE(Форма!A227,Форма!C227)," ","_"),"*","_"),"?","_"),"&lt;","_"),"&gt;","_"),"=","_"),"!","_")</f>
        <v/>
      </c>
    </row>
    <row r="228" spans="1:10" ht="25.5" customHeight="1">
      <c r="A228" s="69" t="str">
        <f>IF($I228=1,IF(AND(COUNTIF(EconomicSubjects,Форма!A228)&gt;0,Форма!A228&lt;&gt;""),IF(COUNTIF(ESAndMO,J228)&gt;1,"Совпадающая комбинация ХС и МО",""),"ошибка"),"")</f>
        <v/>
      </c>
      <c r="B228" s="69"/>
      <c r="C228" s="69" t="str">
        <f ca="1">IF($I228=1,IF(MORangeName="","ошибка",IF(AND(LEFT(Форма!C228,1)=" ",COUNTIF(INDIRECT(MORangeName),Форма!C228)&gt;0),IF(COUNTIF(ESAndMO,J228)&gt;1,"Совпадающая комбинация ХС и МО",""),"ошибка")),"")</f>
        <v/>
      </c>
      <c r="D228" s="59"/>
      <c r="E228" s="46" t="str">
        <f>IF($I228=1,IF(AND(ISNUMBER(Форма!E228),Форма!E228&gt;0),"","ошибка"),"")</f>
        <v/>
      </c>
      <c r="F228" s="15" t="str">
        <f>IF($I228=1,IF(AND(ISNUMBER(Форма!F228),Форма!F228&gt;0),"","ошибка"),"")</f>
        <v/>
      </c>
      <c r="G228" s="15" t="str">
        <f>IF($I228=1,IF(OR(AND(Форма!G$76="",Форма!G228=""),AND(Форма!G$76&lt;&gt;"",ISNUMBER(Форма!F228),Форма!G228&gt;0)),"","ошибка"),"")</f>
        <v/>
      </c>
      <c r="I228" s="13">
        <f>IF(LEN(CONCATENATE(Форма!A228,Форма!C228,Форма!E228,Форма!F228,Форма!G228))&gt;0,1,0)</f>
        <v>0</v>
      </c>
      <c r="J228" s="13" t="str">
        <f>SUBSTITUTE(SUBSTITUTE(SUBSTITUTE(SUBSTITUTE(SUBSTITUTE(SUBSTITUTE(SUBSTITUTE(CONCATENATE(Форма!A228,Форма!C228)," ","_"),"*","_"),"?","_"),"&lt;","_"),"&gt;","_"),"=","_"),"!","_")</f>
        <v/>
      </c>
    </row>
    <row r="229" spans="1:10" ht="25.5" customHeight="1">
      <c r="A229" s="69" t="str">
        <f>IF($I229=1,IF(AND(COUNTIF(EconomicSubjects,Форма!A229)&gt;0,Форма!A229&lt;&gt;""),IF(COUNTIF(ESAndMO,J229)&gt;1,"Совпадающая комбинация ХС и МО",""),"ошибка"),"")</f>
        <v/>
      </c>
      <c r="B229" s="69"/>
      <c r="C229" s="69" t="str">
        <f ca="1">IF($I229=1,IF(MORangeName="","ошибка",IF(AND(LEFT(Форма!C229,1)=" ",COUNTIF(INDIRECT(MORangeName),Форма!C229)&gt;0),IF(COUNTIF(ESAndMO,J229)&gt;1,"Совпадающая комбинация ХС и МО",""),"ошибка")),"")</f>
        <v/>
      </c>
      <c r="D229" s="59"/>
      <c r="E229" s="46" t="str">
        <f>IF($I229=1,IF(AND(ISNUMBER(Форма!E229),Форма!E229&gt;0),"","ошибка"),"")</f>
        <v/>
      </c>
      <c r="F229" s="15" t="str">
        <f>IF($I229=1,IF(AND(ISNUMBER(Форма!F229),Форма!F229&gt;0),"","ошибка"),"")</f>
        <v/>
      </c>
      <c r="G229" s="15" t="str">
        <f>IF($I229=1,IF(OR(AND(Форма!G$76="",Форма!G229=""),AND(Форма!G$76&lt;&gt;"",ISNUMBER(Форма!F229),Форма!G229&gt;0)),"","ошибка"),"")</f>
        <v/>
      </c>
      <c r="I229" s="13">
        <f>IF(LEN(CONCATENATE(Форма!A229,Форма!C229,Форма!E229,Форма!F229,Форма!G229))&gt;0,1,0)</f>
        <v>0</v>
      </c>
      <c r="J229" s="13" t="str">
        <f>SUBSTITUTE(SUBSTITUTE(SUBSTITUTE(SUBSTITUTE(SUBSTITUTE(SUBSTITUTE(SUBSTITUTE(CONCATENATE(Форма!A229,Форма!C229)," ","_"),"*","_"),"?","_"),"&lt;","_"),"&gt;","_"),"=","_"),"!","_")</f>
        <v/>
      </c>
    </row>
    <row r="230" spans="1:10" ht="25.5" customHeight="1">
      <c r="A230" s="69" t="str">
        <f>IF($I230=1,IF(AND(COUNTIF(EconomicSubjects,Форма!A230)&gt;0,Форма!A230&lt;&gt;""),IF(COUNTIF(ESAndMO,J230)&gt;1,"Совпадающая комбинация ХС и МО",""),"ошибка"),"")</f>
        <v/>
      </c>
      <c r="B230" s="69"/>
      <c r="C230" s="69" t="str">
        <f ca="1">IF($I230=1,IF(MORangeName="","ошибка",IF(AND(LEFT(Форма!C230,1)=" ",COUNTIF(INDIRECT(MORangeName),Форма!C230)&gt;0),IF(COUNTIF(ESAndMO,J230)&gt;1,"Совпадающая комбинация ХС и МО",""),"ошибка")),"")</f>
        <v/>
      </c>
      <c r="D230" s="59"/>
      <c r="E230" s="46" t="str">
        <f>IF($I230=1,IF(AND(ISNUMBER(Форма!E230),Форма!E230&gt;0),"","ошибка"),"")</f>
        <v/>
      </c>
      <c r="F230" s="15" t="str">
        <f>IF($I230=1,IF(AND(ISNUMBER(Форма!F230),Форма!F230&gt;0),"","ошибка"),"")</f>
        <v/>
      </c>
      <c r="G230" s="15" t="str">
        <f>IF($I230=1,IF(OR(AND(Форма!G$76="",Форма!G230=""),AND(Форма!G$76&lt;&gt;"",ISNUMBER(Форма!F230),Форма!G230&gt;0)),"","ошибка"),"")</f>
        <v/>
      </c>
      <c r="I230" s="13">
        <f>IF(LEN(CONCATENATE(Форма!A230,Форма!C230,Форма!E230,Форма!F230,Форма!G230))&gt;0,1,0)</f>
        <v>0</v>
      </c>
      <c r="J230" s="13" t="str">
        <f>SUBSTITUTE(SUBSTITUTE(SUBSTITUTE(SUBSTITUTE(SUBSTITUTE(SUBSTITUTE(SUBSTITUTE(CONCATENATE(Форма!A230,Форма!C230)," ","_"),"*","_"),"?","_"),"&lt;","_"),"&gt;","_"),"=","_"),"!","_")</f>
        <v/>
      </c>
    </row>
    <row r="231" spans="1:10" ht="25.5" customHeight="1">
      <c r="A231" s="69" t="str">
        <f>IF($I231=1,IF(AND(COUNTIF(EconomicSubjects,Форма!A231)&gt;0,Форма!A231&lt;&gt;""),IF(COUNTIF(ESAndMO,J231)&gt;1,"Совпадающая комбинация ХС и МО",""),"ошибка"),"")</f>
        <v/>
      </c>
      <c r="B231" s="69"/>
      <c r="C231" s="69" t="str">
        <f ca="1">IF($I231=1,IF(MORangeName="","ошибка",IF(AND(LEFT(Форма!C231,1)=" ",COUNTIF(INDIRECT(MORangeName),Форма!C231)&gt;0),IF(COUNTIF(ESAndMO,J231)&gt;1,"Совпадающая комбинация ХС и МО",""),"ошибка")),"")</f>
        <v/>
      </c>
      <c r="D231" s="59"/>
      <c r="E231" s="46" t="str">
        <f>IF($I231=1,IF(AND(ISNUMBER(Форма!E231),Форма!E231&gt;0),"","ошибка"),"")</f>
        <v/>
      </c>
      <c r="F231" s="15" t="str">
        <f>IF($I231=1,IF(AND(ISNUMBER(Форма!F231),Форма!F231&gt;0),"","ошибка"),"")</f>
        <v/>
      </c>
      <c r="G231" s="15" t="str">
        <f>IF($I231=1,IF(OR(AND(Форма!G$76="",Форма!G231=""),AND(Форма!G$76&lt;&gt;"",ISNUMBER(Форма!F231),Форма!G231&gt;0)),"","ошибка"),"")</f>
        <v/>
      </c>
      <c r="I231" s="13">
        <f>IF(LEN(CONCATENATE(Форма!A231,Форма!C231,Форма!E231,Форма!F231,Форма!G231))&gt;0,1,0)</f>
        <v>0</v>
      </c>
      <c r="J231" s="13" t="str">
        <f>SUBSTITUTE(SUBSTITUTE(SUBSTITUTE(SUBSTITUTE(SUBSTITUTE(SUBSTITUTE(SUBSTITUTE(CONCATENATE(Форма!A231,Форма!C231)," ","_"),"*","_"),"?","_"),"&lt;","_"),"&gt;","_"),"=","_"),"!","_")</f>
        <v/>
      </c>
    </row>
    <row r="232" spans="1:10" ht="25.5" customHeight="1">
      <c r="A232" s="69" t="str">
        <f>IF($I232=1,IF(AND(COUNTIF(EconomicSubjects,Форма!A232)&gt;0,Форма!A232&lt;&gt;""),IF(COUNTIF(ESAndMO,J232)&gt;1,"Совпадающая комбинация ХС и МО",""),"ошибка"),"")</f>
        <v/>
      </c>
      <c r="B232" s="69"/>
      <c r="C232" s="69" t="str">
        <f ca="1">IF($I232=1,IF(MORangeName="","ошибка",IF(AND(LEFT(Форма!C232,1)=" ",COUNTIF(INDIRECT(MORangeName),Форма!C232)&gt;0),IF(COUNTIF(ESAndMO,J232)&gt;1,"Совпадающая комбинация ХС и МО",""),"ошибка")),"")</f>
        <v/>
      </c>
      <c r="D232" s="59"/>
      <c r="E232" s="46" t="str">
        <f>IF($I232=1,IF(AND(ISNUMBER(Форма!E232),Форма!E232&gt;0),"","ошибка"),"")</f>
        <v/>
      </c>
      <c r="F232" s="15" t="str">
        <f>IF($I232=1,IF(AND(ISNUMBER(Форма!F232),Форма!F232&gt;0),"","ошибка"),"")</f>
        <v/>
      </c>
      <c r="G232" s="15" t="str">
        <f>IF($I232=1,IF(OR(AND(Форма!G$76="",Форма!G232=""),AND(Форма!G$76&lt;&gt;"",ISNUMBER(Форма!F232),Форма!G232&gt;0)),"","ошибка"),"")</f>
        <v/>
      </c>
      <c r="I232" s="13">
        <f>IF(LEN(CONCATENATE(Форма!A232,Форма!C232,Форма!E232,Форма!F232,Форма!G232))&gt;0,1,0)</f>
        <v>0</v>
      </c>
      <c r="J232" s="13" t="str">
        <f>SUBSTITUTE(SUBSTITUTE(SUBSTITUTE(SUBSTITUTE(SUBSTITUTE(SUBSTITUTE(SUBSTITUTE(CONCATENATE(Форма!A232,Форма!C232)," ","_"),"*","_"),"?","_"),"&lt;","_"),"&gt;","_"),"=","_"),"!","_")</f>
        <v/>
      </c>
    </row>
    <row r="233" spans="1:10" ht="25.5" customHeight="1">
      <c r="A233" s="69" t="str">
        <f>IF($I233=1,IF(AND(COUNTIF(EconomicSubjects,Форма!A233)&gt;0,Форма!A233&lt;&gt;""),IF(COUNTIF(ESAndMO,J233)&gt;1,"Совпадающая комбинация ХС и МО",""),"ошибка"),"")</f>
        <v/>
      </c>
      <c r="B233" s="69"/>
      <c r="C233" s="69" t="str">
        <f ca="1">IF($I233=1,IF(MORangeName="","ошибка",IF(AND(LEFT(Форма!C233,1)=" ",COUNTIF(INDIRECT(MORangeName),Форма!C233)&gt;0),IF(COUNTIF(ESAndMO,J233)&gt;1,"Совпадающая комбинация ХС и МО",""),"ошибка")),"")</f>
        <v/>
      </c>
      <c r="D233" s="59"/>
      <c r="E233" s="46" t="str">
        <f>IF($I233=1,IF(AND(ISNUMBER(Форма!E233),Форма!E233&gt;0),"","ошибка"),"")</f>
        <v/>
      </c>
      <c r="F233" s="15" t="str">
        <f>IF($I233=1,IF(AND(ISNUMBER(Форма!F233),Форма!F233&gt;0),"","ошибка"),"")</f>
        <v/>
      </c>
      <c r="G233" s="15" t="str">
        <f>IF($I233=1,IF(OR(AND(Форма!G$76="",Форма!G233=""),AND(Форма!G$76&lt;&gt;"",ISNUMBER(Форма!F233),Форма!G233&gt;0)),"","ошибка"),"")</f>
        <v/>
      </c>
      <c r="I233" s="13">
        <f>IF(LEN(CONCATENATE(Форма!A233,Форма!C233,Форма!E233,Форма!F233,Форма!G233))&gt;0,1,0)</f>
        <v>0</v>
      </c>
      <c r="J233" s="13" t="str">
        <f>SUBSTITUTE(SUBSTITUTE(SUBSTITUTE(SUBSTITUTE(SUBSTITUTE(SUBSTITUTE(SUBSTITUTE(CONCATENATE(Форма!A233,Форма!C233)," ","_"),"*","_"),"?","_"),"&lt;","_"),"&gt;","_"),"=","_"),"!","_")</f>
        <v/>
      </c>
    </row>
    <row r="234" spans="1:10" ht="25.5" customHeight="1">
      <c r="A234" s="69" t="str">
        <f>IF($I234=1,IF(AND(COUNTIF(EconomicSubjects,Форма!A234)&gt;0,Форма!A234&lt;&gt;""),IF(COUNTIF(ESAndMO,J234)&gt;1,"Совпадающая комбинация ХС и МО",""),"ошибка"),"")</f>
        <v/>
      </c>
      <c r="B234" s="69"/>
      <c r="C234" s="69" t="str">
        <f ca="1">IF($I234=1,IF(MORangeName="","ошибка",IF(AND(LEFT(Форма!C234,1)=" ",COUNTIF(INDIRECT(MORangeName),Форма!C234)&gt;0),IF(COUNTIF(ESAndMO,J234)&gt;1,"Совпадающая комбинация ХС и МО",""),"ошибка")),"")</f>
        <v/>
      </c>
      <c r="D234" s="59"/>
      <c r="E234" s="46" t="str">
        <f>IF($I234=1,IF(AND(ISNUMBER(Форма!E234),Форма!E234&gt;0),"","ошибка"),"")</f>
        <v/>
      </c>
      <c r="F234" s="15" t="str">
        <f>IF($I234=1,IF(AND(ISNUMBER(Форма!F234),Форма!F234&gt;0),"","ошибка"),"")</f>
        <v/>
      </c>
      <c r="G234" s="15" t="str">
        <f>IF($I234=1,IF(OR(AND(Форма!G$76="",Форма!G234=""),AND(Форма!G$76&lt;&gt;"",ISNUMBER(Форма!F234),Форма!G234&gt;0)),"","ошибка"),"")</f>
        <v/>
      </c>
      <c r="I234" s="13">
        <f>IF(LEN(CONCATENATE(Форма!A234,Форма!C234,Форма!E234,Форма!F234,Форма!G234))&gt;0,1,0)</f>
        <v>0</v>
      </c>
      <c r="J234" s="13" t="str">
        <f>SUBSTITUTE(SUBSTITUTE(SUBSTITUTE(SUBSTITUTE(SUBSTITUTE(SUBSTITUTE(SUBSTITUTE(CONCATENATE(Форма!A234,Форма!C234)," ","_"),"*","_"),"?","_"),"&lt;","_"),"&gt;","_"),"=","_"),"!","_")</f>
        <v/>
      </c>
    </row>
    <row r="235" spans="1:10" ht="25.5" customHeight="1">
      <c r="A235" s="69" t="str">
        <f>IF($I235=1,IF(AND(COUNTIF(EconomicSubjects,Форма!A235)&gt;0,Форма!A235&lt;&gt;""),IF(COUNTIF(ESAndMO,J235)&gt;1,"Совпадающая комбинация ХС и МО",""),"ошибка"),"")</f>
        <v/>
      </c>
      <c r="B235" s="69"/>
      <c r="C235" s="69" t="str">
        <f ca="1">IF($I235=1,IF(MORangeName="","ошибка",IF(AND(LEFT(Форма!C235,1)=" ",COUNTIF(INDIRECT(MORangeName),Форма!C235)&gt;0),IF(COUNTIF(ESAndMO,J235)&gt;1,"Совпадающая комбинация ХС и МО",""),"ошибка")),"")</f>
        <v/>
      </c>
      <c r="D235" s="59"/>
      <c r="E235" s="46" t="str">
        <f>IF($I235=1,IF(AND(ISNUMBER(Форма!E235),Форма!E235&gt;0),"","ошибка"),"")</f>
        <v/>
      </c>
      <c r="F235" s="15" t="str">
        <f>IF($I235=1,IF(AND(ISNUMBER(Форма!F235),Форма!F235&gt;0),"","ошибка"),"")</f>
        <v/>
      </c>
      <c r="G235" s="15" t="str">
        <f>IF($I235=1,IF(OR(AND(Форма!G$76="",Форма!G235=""),AND(Форма!G$76&lt;&gt;"",ISNUMBER(Форма!F235),Форма!G235&gt;0)),"","ошибка"),"")</f>
        <v/>
      </c>
      <c r="I235" s="13">
        <f>IF(LEN(CONCATENATE(Форма!A235,Форма!C235,Форма!E235,Форма!F235,Форма!G235))&gt;0,1,0)</f>
        <v>0</v>
      </c>
      <c r="J235" s="13" t="str">
        <f>SUBSTITUTE(SUBSTITUTE(SUBSTITUTE(SUBSTITUTE(SUBSTITUTE(SUBSTITUTE(SUBSTITUTE(CONCATENATE(Форма!A235,Форма!C235)," ","_"),"*","_"),"?","_"),"&lt;","_"),"&gt;","_"),"=","_"),"!","_")</f>
        <v/>
      </c>
    </row>
    <row r="236" spans="1:10" ht="25.5" customHeight="1">
      <c r="A236" s="69" t="str">
        <f>IF($I236=1,IF(AND(COUNTIF(EconomicSubjects,Форма!A236)&gt;0,Форма!A236&lt;&gt;""),IF(COUNTIF(ESAndMO,J236)&gt;1,"Совпадающая комбинация ХС и МО",""),"ошибка"),"")</f>
        <v/>
      </c>
      <c r="B236" s="69"/>
      <c r="C236" s="69" t="str">
        <f ca="1">IF($I236=1,IF(MORangeName="","ошибка",IF(AND(LEFT(Форма!C236,1)=" ",COUNTIF(INDIRECT(MORangeName),Форма!C236)&gt;0),IF(COUNTIF(ESAndMO,J236)&gt;1,"Совпадающая комбинация ХС и МО",""),"ошибка")),"")</f>
        <v/>
      </c>
      <c r="D236" s="59"/>
      <c r="E236" s="46" t="str">
        <f>IF($I236=1,IF(AND(ISNUMBER(Форма!E236),Форма!E236&gt;0),"","ошибка"),"")</f>
        <v/>
      </c>
      <c r="F236" s="15" t="str">
        <f>IF($I236=1,IF(AND(ISNUMBER(Форма!F236),Форма!F236&gt;0),"","ошибка"),"")</f>
        <v/>
      </c>
      <c r="G236" s="15" t="str">
        <f>IF($I236=1,IF(OR(AND(Форма!G$76="",Форма!G236=""),AND(Форма!G$76&lt;&gt;"",ISNUMBER(Форма!F236),Форма!G236&gt;0)),"","ошибка"),"")</f>
        <v/>
      </c>
      <c r="I236" s="13">
        <f>IF(LEN(CONCATENATE(Форма!A236,Форма!C236,Форма!E236,Форма!F236,Форма!G236))&gt;0,1,0)</f>
        <v>0</v>
      </c>
      <c r="J236" s="13" t="str">
        <f>SUBSTITUTE(SUBSTITUTE(SUBSTITUTE(SUBSTITUTE(SUBSTITUTE(SUBSTITUTE(SUBSTITUTE(CONCATENATE(Форма!A236,Форма!C236)," ","_"),"*","_"),"?","_"),"&lt;","_"),"&gt;","_"),"=","_"),"!","_")</f>
        <v/>
      </c>
    </row>
    <row r="237" spans="1:10" ht="25.5" customHeight="1">
      <c r="A237" s="69" t="str">
        <f>IF($I237=1,IF(AND(COUNTIF(EconomicSubjects,Форма!A237)&gt;0,Форма!A237&lt;&gt;""),IF(COUNTIF(ESAndMO,J237)&gt;1,"Совпадающая комбинация ХС и МО",""),"ошибка"),"")</f>
        <v/>
      </c>
      <c r="B237" s="69"/>
      <c r="C237" s="69" t="str">
        <f ca="1">IF($I237=1,IF(MORangeName="","ошибка",IF(AND(LEFT(Форма!C237,1)=" ",COUNTIF(INDIRECT(MORangeName),Форма!C237)&gt;0),IF(COUNTIF(ESAndMO,J237)&gt;1,"Совпадающая комбинация ХС и МО",""),"ошибка")),"")</f>
        <v/>
      </c>
      <c r="D237" s="59"/>
      <c r="E237" s="46" t="str">
        <f>IF($I237=1,IF(AND(ISNUMBER(Форма!E237),Форма!E237&gt;0),"","ошибка"),"")</f>
        <v/>
      </c>
      <c r="F237" s="15" t="str">
        <f>IF($I237=1,IF(AND(ISNUMBER(Форма!F237),Форма!F237&gt;0),"","ошибка"),"")</f>
        <v/>
      </c>
      <c r="G237" s="15" t="str">
        <f>IF($I237=1,IF(OR(AND(Форма!G$76="",Форма!G237=""),AND(Форма!G$76&lt;&gt;"",ISNUMBER(Форма!F237),Форма!G237&gt;0)),"","ошибка"),"")</f>
        <v/>
      </c>
      <c r="I237" s="13">
        <f>IF(LEN(CONCATENATE(Форма!A237,Форма!C237,Форма!E237,Форма!F237,Форма!G237))&gt;0,1,0)</f>
        <v>0</v>
      </c>
      <c r="J237" s="13" t="str">
        <f>SUBSTITUTE(SUBSTITUTE(SUBSTITUTE(SUBSTITUTE(SUBSTITUTE(SUBSTITUTE(SUBSTITUTE(CONCATENATE(Форма!A237,Форма!C237)," ","_"),"*","_"),"?","_"),"&lt;","_"),"&gt;","_"),"=","_"),"!","_")</f>
        <v/>
      </c>
    </row>
    <row r="238" spans="1:10" ht="25.5" customHeight="1">
      <c r="A238" s="69" t="str">
        <f>IF($I238=1,IF(AND(COUNTIF(EconomicSubjects,Форма!A238)&gt;0,Форма!A238&lt;&gt;""),IF(COUNTIF(ESAndMO,J238)&gt;1,"Совпадающая комбинация ХС и МО",""),"ошибка"),"")</f>
        <v/>
      </c>
      <c r="B238" s="69"/>
      <c r="C238" s="69" t="str">
        <f ca="1">IF($I238=1,IF(MORangeName="","ошибка",IF(AND(LEFT(Форма!C238,1)=" ",COUNTIF(INDIRECT(MORangeName),Форма!C238)&gt;0),IF(COUNTIF(ESAndMO,J238)&gt;1,"Совпадающая комбинация ХС и МО",""),"ошибка")),"")</f>
        <v/>
      </c>
      <c r="D238" s="59"/>
      <c r="E238" s="46" t="str">
        <f>IF($I238=1,IF(AND(ISNUMBER(Форма!E238),Форма!E238&gt;0),"","ошибка"),"")</f>
        <v/>
      </c>
      <c r="F238" s="15" t="str">
        <f>IF($I238=1,IF(AND(ISNUMBER(Форма!F238),Форма!F238&gt;0),"","ошибка"),"")</f>
        <v/>
      </c>
      <c r="G238" s="15" t="str">
        <f>IF($I238=1,IF(OR(AND(Форма!G$76="",Форма!G238=""),AND(Форма!G$76&lt;&gt;"",ISNUMBER(Форма!F238),Форма!G238&gt;0)),"","ошибка"),"")</f>
        <v/>
      </c>
      <c r="I238" s="13">
        <f>IF(LEN(CONCATENATE(Форма!A238,Форма!C238,Форма!E238,Форма!F238,Форма!G238))&gt;0,1,0)</f>
        <v>0</v>
      </c>
      <c r="J238" s="13" t="str">
        <f>SUBSTITUTE(SUBSTITUTE(SUBSTITUTE(SUBSTITUTE(SUBSTITUTE(SUBSTITUTE(SUBSTITUTE(CONCATENATE(Форма!A238,Форма!C238)," ","_"),"*","_"),"?","_"),"&lt;","_"),"&gt;","_"),"=","_"),"!","_")</f>
        <v/>
      </c>
    </row>
    <row r="239" spans="1:10" ht="25.5" customHeight="1">
      <c r="A239" s="69" t="str">
        <f>IF($I239=1,IF(AND(COUNTIF(EconomicSubjects,Форма!A239)&gt;0,Форма!A239&lt;&gt;""),IF(COUNTIF(ESAndMO,J239)&gt;1,"Совпадающая комбинация ХС и МО",""),"ошибка"),"")</f>
        <v/>
      </c>
      <c r="B239" s="69"/>
      <c r="C239" s="69" t="str">
        <f ca="1">IF($I239=1,IF(MORangeName="","ошибка",IF(AND(LEFT(Форма!C239,1)=" ",COUNTIF(INDIRECT(MORangeName),Форма!C239)&gt;0),IF(COUNTIF(ESAndMO,J239)&gt;1,"Совпадающая комбинация ХС и МО",""),"ошибка")),"")</f>
        <v/>
      </c>
      <c r="D239" s="59"/>
      <c r="E239" s="46" t="str">
        <f>IF($I239=1,IF(AND(ISNUMBER(Форма!E239),Форма!E239&gt;0),"","ошибка"),"")</f>
        <v/>
      </c>
      <c r="F239" s="15" t="str">
        <f>IF($I239=1,IF(AND(ISNUMBER(Форма!F239),Форма!F239&gt;0),"","ошибка"),"")</f>
        <v/>
      </c>
      <c r="G239" s="15" t="str">
        <f>IF($I239=1,IF(OR(AND(Форма!G$76="",Форма!G239=""),AND(Форма!G$76&lt;&gt;"",ISNUMBER(Форма!F239),Форма!G239&gt;0)),"","ошибка"),"")</f>
        <v/>
      </c>
      <c r="I239" s="13">
        <f>IF(LEN(CONCATENATE(Форма!A239,Форма!C239,Форма!E239,Форма!F239,Форма!G239))&gt;0,1,0)</f>
        <v>0</v>
      </c>
      <c r="J239" s="13" t="str">
        <f>SUBSTITUTE(SUBSTITUTE(SUBSTITUTE(SUBSTITUTE(SUBSTITUTE(SUBSTITUTE(SUBSTITUTE(CONCATENATE(Форма!A239,Форма!C239)," ","_"),"*","_"),"?","_"),"&lt;","_"),"&gt;","_"),"=","_"),"!","_")</f>
        <v/>
      </c>
    </row>
    <row r="240" spans="1:10" ht="25.5" customHeight="1">
      <c r="A240" s="69" t="str">
        <f>IF($I240=1,IF(AND(COUNTIF(EconomicSubjects,Форма!A240)&gt;0,Форма!A240&lt;&gt;""),IF(COUNTIF(ESAndMO,J240)&gt;1,"Совпадающая комбинация ХС и МО",""),"ошибка"),"")</f>
        <v/>
      </c>
      <c r="B240" s="69"/>
      <c r="C240" s="69" t="str">
        <f ca="1">IF($I240=1,IF(MORangeName="","ошибка",IF(AND(LEFT(Форма!C240,1)=" ",COUNTIF(INDIRECT(MORangeName),Форма!C240)&gt;0),IF(COUNTIF(ESAndMO,J240)&gt;1,"Совпадающая комбинация ХС и МО",""),"ошибка")),"")</f>
        <v/>
      </c>
      <c r="D240" s="59"/>
      <c r="E240" s="46" t="str">
        <f>IF($I240=1,IF(AND(ISNUMBER(Форма!E240),Форма!E240&gt;0),"","ошибка"),"")</f>
        <v/>
      </c>
      <c r="F240" s="15" t="str">
        <f>IF($I240=1,IF(AND(ISNUMBER(Форма!F240),Форма!F240&gt;0),"","ошибка"),"")</f>
        <v/>
      </c>
      <c r="G240" s="15" t="str">
        <f>IF($I240=1,IF(OR(AND(Форма!G$76="",Форма!G240=""),AND(Форма!G$76&lt;&gt;"",ISNUMBER(Форма!F240),Форма!G240&gt;0)),"","ошибка"),"")</f>
        <v/>
      </c>
      <c r="I240" s="13">
        <f>IF(LEN(CONCATENATE(Форма!A240,Форма!C240,Форма!E240,Форма!F240,Форма!G240))&gt;0,1,0)</f>
        <v>0</v>
      </c>
      <c r="J240" s="13" t="str">
        <f>SUBSTITUTE(SUBSTITUTE(SUBSTITUTE(SUBSTITUTE(SUBSTITUTE(SUBSTITUTE(SUBSTITUTE(CONCATENATE(Форма!A240,Форма!C240)," ","_"),"*","_"),"?","_"),"&lt;","_"),"&gt;","_"),"=","_"),"!","_")</f>
        <v/>
      </c>
    </row>
    <row r="241" spans="1:10" ht="25.5" customHeight="1">
      <c r="A241" s="69" t="str">
        <f>IF($I241=1,IF(AND(COUNTIF(EconomicSubjects,Форма!A241)&gt;0,Форма!A241&lt;&gt;""),IF(COUNTIF(ESAndMO,J241)&gt;1,"Совпадающая комбинация ХС и МО",""),"ошибка"),"")</f>
        <v/>
      </c>
      <c r="B241" s="69"/>
      <c r="C241" s="69" t="str">
        <f ca="1">IF($I241=1,IF(MORangeName="","ошибка",IF(AND(LEFT(Форма!C241,1)=" ",COUNTIF(INDIRECT(MORangeName),Форма!C241)&gt;0),IF(COUNTIF(ESAndMO,J241)&gt;1,"Совпадающая комбинация ХС и МО",""),"ошибка")),"")</f>
        <v/>
      </c>
      <c r="D241" s="59"/>
      <c r="E241" s="46" t="str">
        <f>IF($I241=1,IF(AND(ISNUMBER(Форма!E241),Форма!E241&gt;0),"","ошибка"),"")</f>
        <v/>
      </c>
      <c r="F241" s="15" t="str">
        <f>IF($I241=1,IF(AND(ISNUMBER(Форма!F241),Форма!F241&gt;0),"","ошибка"),"")</f>
        <v/>
      </c>
      <c r="G241" s="15" t="str">
        <f>IF($I241=1,IF(OR(AND(Форма!G$76="",Форма!G241=""),AND(Форма!G$76&lt;&gt;"",ISNUMBER(Форма!F241),Форма!G241&gt;0)),"","ошибка"),"")</f>
        <v/>
      </c>
      <c r="I241" s="13">
        <f>IF(LEN(CONCATENATE(Форма!A241,Форма!C241,Форма!E241,Форма!F241,Форма!G241))&gt;0,1,0)</f>
        <v>0</v>
      </c>
      <c r="J241" s="13" t="str">
        <f>SUBSTITUTE(SUBSTITUTE(SUBSTITUTE(SUBSTITUTE(SUBSTITUTE(SUBSTITUTE(SUBSTITUTE(CONCATENATE(Форма!A241,Форма!C241)," ","_"),"*","_"),"?","_"),"&lt;","_"),"&gt;","_"),"=","_"),"!","_")</f>
        <v/>
      </c>
    </row>
    <row r="242" spans="1:10" ht="25.5" customHeight="1">
      <c r="A242" s="69" t="str">
        <f>IF($I242=1,IF(AND(COUNTIF(EconomicSubjects,Форма!A242)&gt;0,Форма!A242&lt;&gt;""),IF(COUNTIF(ESAndMO,J242)&gt;1,"Совпадающая комбинация ХС и МО",""),"ошибка"),"")</f>
        <v/>
      </c>
      <c r="B242" s="69"/>
      <c r="C242" s="69" t="str">
        <f ca="1">IF($I242=1,IF(MORangeName="","ошибка",IF(AND(LEFT(Форма!C242,1)=" ",COUNTIF(INDIRECT(MORangeName),Форма!C242)&gt;0),IF(COUNTIF(ESAndMO,J242)&gt;1,"Совпадающая комбинация ХС и МО",""),"ошибка")),"")</f>
        <v/>
      </c>
      <c r="D242" s="59"/>
      <c r="E242" s="46" t="str">
        <f>IF($I242=1,IF(AND(ISNUMBER(Форма!E242),Форма!E242&gt;0),"","ошибка"),"")</f>
        <v/>
      </c>
      <c r="F242" s="15" t="str">
        <f>IF($I242=1,IF(AND(ISNUMBER(Форма!F242),Форма!F242&gt;0),"","ошибка"),"")</f>
        <v/>
      </c>
      <c r="G242" s="15" t="str">
        <f>IF($I242=1,IF(OR(AND(Форма!G$76="",Форма!G242=""),AND(Форма!G$76&lt;&gt;"",ISNUMBER(Форма!F242),Форма!G242&gt;0)),"","ошибка"),"")</f>
        <v/>
      </c>
      <c r="I242" s="13">
        <f>IF(LEN(CONCATENATE(Форма!A242,Форма!C242,Форма!E242,Форма!F242,Форма!G242))&gt;0,1,0)</f>
        <v>0</v>
      </c>
      <c r="J242" s="13" t="str">
        <f>SUBSTITUTE(SUBSTITUTE(SUBSTITUTE(SUBSTITUTE(SUBSTITUTE(SUBSTITUTE(SUBSTITUTE(CONCATENATE(Форма!A242,Форма!C242)," ","_"),"*","_"),"?","_"),"&lt;","_"),"&gt;","_"),"=","_"),"!","_")</f>
        <v/>
      </c>
    </row>
    <row r="243" spans="1:10" ht="25.5" customHeight="1">
      <c r="A243" s="69" t="str">
        <f>IF($I243=1,IF(AND(COUNTIF(EconomicSubjects,Форма!A243)&gt;0,Форма!A243&lt;&gt;""),IF(COUNTIF(ESAndMO,J243)&gt;1,"Совпадающая комбинация ХС и МО",""),"ошибка"),"")</f>
        <v/>
      </c>
      <c r="B243" s="69"/>
      <c r="C243" s="69" t="str">
        <f ca="1">IF($I243=1,IF(MORangeName="","ошибка",IF(AND(LEFT(Форма!C243,1)=" ",COUNTIF(INDIRECT(MORangeName),Форма!C243)&gt;0),IF(COUNTIF(ESAndMO,J243)&gt;1,"Совпадающая комбинация ХС и МО",""),"ошибка")),"")</f>
        <v/>
      </c>
      <c r="D243" s="59"/>
      <c r="E243" s="46" t="str">
        <f>IF($I243=1,IF(AND(ISNUMBER(Форма!E243),Форма!E243&gt;0),"","ошибка"),"")</f>
        <v/>
      </c>
      <c r="F243" s="15" t="str">
        <f>IF($I243=1,IF(AND(ISNUMBER(Форма!F243),Форма!F243&gt;0),"","ошибка"),"")</f>
        <v/>
      </c>
      <c r="G243" s="15" t="str">
        <f>IF($I243=1,IF(OR(AND(Форма!G$76="",Форма!G243=""),AND(Форма!G$76&lt;&gt;"",ISNUMBER(Форма!F243),Форма!G243&gt;0)),"","ошибка"),"")</f>
        <v/>
      </c>
      <c r="I243" s="13">
        <f>IF(LEN(CONCATENATE(Форма!A243,Форма!C243,Форма!E243,Форма!F243,Форма!G243))&gt;0,1,0)</f>
        <v>0</v>
      </c>
      <c r="J243" s="13" t="str">
        <f>SUBSTITUTE(SUBSTITUTE(SUBSTITUTE(SUBSTITUTE(SUBSTITUTE(SUBSTITUTE(SUBSTITUTE(CONCATENATE(Форма!A243,Форма!C243)," ","_"),"*","_"),"?","_"),"&lt;","_"),"&gt;","_"),"=","_"),"!","_")</f>
        <v/>
      </c>
    </row>
    <row r="244" spans="1:10" ht="25.5" customHeight="1">
      <c r="A244" s="69" t="str">
        <f>IF($I244=1,IF(AND(COUNTIF(EconomicSubjects,Форма!A244)&gt;0,Форма!A244&lt;&gt;""),IF(COUNTIF(ESAndMO,J244)&gt;1,"Совпадающая комбинация ХС и МО",""),"ошибка"),"")</f>
        <v/>
      </c>
      <c r="B244" s="69"/>
      <c r="C244" s="69" t="str">
        <f ca="1">IF($I244=1,IF(MORangeName="","ошибка",IF(AND(LEFT(Форма!C244,1)=" ",COUNTIF(INDIRECT(MORangeName),Форма!C244)&gt;0),IF(COUNTIF(ESAndMO,J244)&gt;1,"Совпадающая комбинация ХС и МО",""),"ошибка")),"")</f>
        <v/>
      </c>
      <c r="D244" s="59"/>
      <c r="E244" s="46" t="str">
        <f>IF($I244=1,IF(AND(ISNUMBER(Форма!E244),Форма!E244&gt;0),"","ошибка"),"")</f>
        <v/>
      </c>
      <c r="F244" s="15" t="str">
        <f>IF($I244=1,IF(AND(ISNUMBER(Форма!F244),Форма!F244&gt;0),"","ошибка"),"")</f>
        <v/>
      </c>
      <c r="G244" s="15" t="str">
        <f>IF($I244=1,IF(OR(AND(Форма!G$76="",Форма!G244=""),AND(Форма!G$76&lt;&gt;"",ISNUMBER(Форма!F244),Форма!G244&gt;0)),"","ошибка"),"")</f>
        <v/>
      </c>
      <c r="I244" s="13">
        <f>IF(LEN(CONCATENATE(Форма!A244,Форма!C244,Форма!E244,Форма!F244,Форма!G244))&gt;0,1,0)</f>
        <v>0</v>
      </c>
      <c r="J244" s="13" t="str">
        <f>SUBSTITUTE(SUBSTITUTE(SUBSTITUTE(SUBSTITUTE(SUBSTITUTE(SUBSTITUTE(SUBSTITUTE(CONCATENATE(Форма!A244,Форма!C244)," ","_"),"*","_"),"?","_"),"&lt;","_"),"&gt;","_"),"=","_"),"!","_")</f>
        <v/>
      </c>
    </row>
    <row r="245" spans="1:10" ht="25.5" customHeight="1">
      <c r="A245" s="69" t="str">
        <f>IF($I245=1,IF(AND(COUNTIF(EconomicSubjects,Форма!A245)&gt;0,Форма!A245&lt;&gt;""),IF(COUNTIF(ESAndMO,J245)&gt;1,"Совпадающая комбинация ХС и МО",""),"ошибка"),"")</f>
        <v/>
      </c>
      <c r="B245" s="69"/>
      <c r="C245" s="69" t="str">
        <f ca="1">IF($I245=1,IF(MORangeName="","ошибка",IF(AND(LEFT(Форма!C245,1)=" ",COUNTIF(INDIRECT(MORangeName),Форма!C245)&gt;0),IF(COUNTIF(ESAndMO,J245)&gt;1,"Совпадающая комбинация ХС и МО",""),"ошибка")),"")</f>
        <v/>
      </c>
      <c r="D245" s="59"/>
      <c r="E245" s="46" t="str">
        <f>IF($I245=1,IF(AND(ISNUMBER(Форма!E245),Форма!E245&gt;0),"","ошибка"),"")</f>
        <v/>
      </c>
      <c r="F245" s="15" t="str">
        <f>IF($I245=1,IF(AND(ISNUMBER(Форма!F245),Форма!F245&gt;0),"","ошибка"),"")</f>
        <v/>
      </c>
      <c r="G245" s="15" t="str">
        <f>IF($I245=1,IF(OR(AND(Форма!G$76="",Форма!G245=""),AND(Форма!G$76&lt;&gt;"",ISNUMBER(Форма!F245),Форма!G245&gt;0)),"","ошибка"),"")</f>
        <v/>
      </c>
      <c r="I245" s="13">
        <f>IF(LEN(CONCATENATE(Форма!A245,Форма!C245,Форма!E245,Форма!F245,Форма!G245))&gt;0,1,0)</f>
        <v>0</v>
      </c>
      <c r="J245" s="13" t="str">
        <f>SUBSTITUTE(SUBSTITUTE(SUBSTITUTE(SUBSTITUTE(SUBSTITUTE(SUBSTITUTE(SUBSTITUTE(CONCATENATE(Форма!A245,Форма!C245)," ","_"),"*","_"),"?","_"),"&lt;","_"),"&gt;","_"),"=","_"),"!","_")</f>
        <v/>
      </c>
    </row>
    <row r="246" spans="1:10" ht="25.5" customHeight="1">
      <c r="A246" s="69" t="str">
        <f>IF($I246=1,IF(AND(COUNTIF(EconomicSubjects,Форма!A246)&gt;0,Форма!A246&lt;&gt;""),IF(COUNTIF(ESAndMO,J246)&gt;1,"Совпадающая комбинация ХС и МО",""),"ошибка"),"")</f>
        <v/>
      </c>
      <c r="B246" s="69"/>
      <c r="C246" s="69" t="str">
        <f ca="1">IF($I246=1,IF(MORangeName="","ошибка",IF(AND(LEFT(Форма!C246,1)=" ",COUNTIF(INDIRECT(MORangeName),Форма!C246)&gt;0),IF(COUNTIF(ESAndMO,J246)&gt;1,"Совпадающая комбинация ХС и МО",""),"ошибка")),"")</f>
        <v/>
      </c>
      <c r="D246" s="59"/>
      <c r="E246" s="46" t="str">
        <f>IF($I246=1,IF(AND(ISNUMBER(Форма!E246),Форма!E246&gt;0),"","ошибка"),"")</f>
        <v/>
      </c>
      <c r="F246" s="15" t="str">
        <f>IF($I246=1,IF(AND(ISNUMBER(Форма!F246),Форма!F246&gt;0),"","ошибка"),"")</f>
        <v/>
      </c>
      <c r="G246" s="15" t="str">
        <f>IF($I246=1,IF(OR(AND(Форма!G$76="",Форма!G246=""),AND(Форма!G$76&lt;&gt;"",ISNUMBER(Форма!F246),Форма!G246&gt;0)),"","ошибка"),"")</f>
        <v/>
      </c>
      <c r="I246" s="13">
        <f>IF(LEN(CONCATENATE(Форма!A246,Форма!C246,Форма!E246,Форма!F246,Форма!G246))&gt;0,1,0)</f>
        <v>0</v>
      </c>
      <c r="J246" s="13" t="str">
        <f>SUBSTITUTE(SUBSTITUTE(SUBSTITUTE(SUBSTITUTE(SUBSTITUTE(SUBSTITUTE(SUBSTITUTE(CONCATENATE(Форма!A246,Форма!C246)," ","_"),"*","_"),"?","_"),"&lt;","_"),"&gt;","_"),"=","_"),"!","_")</f>
        <v/>
      </c>
    </row>
    <row r="247" spans="1:10" ht="25.5" customHeight="1">
      <c r="A247" s="69" t="str">
        <f>IF($I247=1,IF(AND(COUNTIF(EconomicSubjects,Форма!A247)&gt;0,Форма!A247&lt;&gt;""),IF(COUNTIF(ESAndMO,J247)&gt;1,"Совпадающая комбинация ХС и МО",""),"ошибка"),"")</f>
        <v/>
      </c>
      <c r="B247" s="69"/>
      <c r="C247" s="69" t="str">
        <f ca="1">IF($I247=1,IF(MORangeName="","ошибка",IF(AND(LEFT(Форма!C247,1)=" ",COUNTIF(INDIRECT(MORangeName),Форма!C247)&gt;0),IF(COUNTIF(ESAndMO,J247)&gt;1,"Совпадающая комбинация ХС и МО",""),"ошибка")),"")</f>
        <v/>
      </c>
      <c r="D247" s="59"/>
      <c r="E247" s="46" t="str">
        <f>IF($I247=1,IF(AND(ISNUMBER(Форма!E247),Форма!E247&gt;0),"","ошибка"),"")</f>
        <v/>
      </c>
      <c r="F247" s="15" t="str">
        <f>IF($I247=1,IF(AND(ISNUMBER(Форма!F247),Форма!F247&gt;0),"","ошибка"),"")</f>
        <v/>
      </c>
      <c r="G247" s="15" t="str">
        <f>IF($I247=1,IF(OR(AND(Форма!G$76="",Форма!G247=""),AND(Форма!G$76&lt;&gt;"",ISNUMBER(Форма!F247),Форма!G247&gt;0)),"","ошибка"),"")</f>
        <v/>
      </c>
      <c r="I247" s="13">
        <f>IF(LEN(CONCATENATE(Форма!A247,Форма!C247,Форма!E247,Форма!F247,Форма!G247))&gt;0,1,0)</f>
        <v>0</v>
      </c>
      <c r="J247" s="13" t="str">
        <f>SUBSTITUTE(SUBSTITUTE(SUBSTITUTE(SUBSTITUTE(SUBSTITUTE(SUBSTITUTE(SUBSTITUTE(CONCATENATE(Форма!A247,Форма!C247)," ","_"),"*","_"),"?","_"),"&lt;","_"),"&gt;","_"),"=","_"),"!","_")</f>
        <v/>
      </c>
    </row>
    <row r="248" spans="1:10" ht="25.5" customHeight="1">
      <c r="A248" s="69" t="str">
        <f>IF($I248=1,IF(AND(COUNTIF(EconomicSubjects,Форма!A248)&gt;0,Форма!A248&lt;&gt;""),IF(COUNTIF(ESAndMO,J248)&gt;1,"Совпадающая комбинация ХС и МО",""),"ошибка"),"")</f>
        <v/>
      </c>
      <c r="B248" s="69"/>
      <c r="C248" s="69" t="str">
        <f ca="1">IF($I248=1,IF(MORangeName="","ошибка",IF(AND(LEFT(Форма!C248,1)=" ",COUNTIF(INDIRECT(MORangeName),Форма!C248)&gt;0),IF(COUNTIF(ESAndMO,J248)&gt;1,"Совпадающая комбинация ХС и МО",""),"ошибка")),"")</f>
        <v/>
      </c>
      <c r="D248" s="59"/>
      <c r="E248" s="46" t="str">
        <f>IF($I248=1,IF(AND(ISNUMBER(Форма!E248),Форма!E248&gt;0),"","ошибка"),"")</f>
        <v/>
      </c>
      <c r="F248" s="15" t="str">
        <f>IF($I248=1,IF(AND(ISNUMBER(Форма!F248),Форма!F248&gt;0),"","ошибка"),"")</f>
        <v/>
      </c>
      <c r="G248" s="15" t="str">
        <f>IF($I248=1,IF(OR(AND(Форма!G$76="",Форма!G248=""),AND(Форма!G$76&lt;&gt;"",ISNUMBER(Форма!F248),Форма!G248&gt;0)),"","ошибка"),"")</f>
        <v/>
      </c>
      <c r="I248" s="13">
        <f>IF(LEN(CONCATENATE(Форма!A248,Форма!C248,Форма!E248,Форма!F248,Форма!G248))&gt;0,1,0)</f>
        <v>0</v>
      </c>
      <c r="J248" s="13" t="str">
        <f>SUBSTITUTE(SUBSTITUTE(SUBSTITUTE(SUBSTITUTE(SUBSTITUTE(SUBSTITUTE(SUBSTITUTE(CONCATENATE(Форма!A248,Форма!C248)," ","_"),"*","_"),"?","_"),"&lt;","_"),"&gt;","_"),"=","_"),"!","_")</f>
        <v/>
      </c>
    </row>
    <row r="249" spans="1:10" ht="25.5" customHeight="1">
      <c r="A249" s="69" t="str">
        <f>IF($I249=1,IF(AND(COUNTIF(EconomicSubjects,Форма!A249)&gt;0,Форма!A249&lt;&gt;""),IF(COUNTIF(ESAndMO,J249)&gt;1,"Совпадающая комбинация ХС и МО",""),"ошибка"),"")</f>
        <v/>
      </c>
      <c r="B249" s="69"/>
      <c r="C249" s="69" t="str">
        <f ca="1">IF($I249=1,IF(MORangeName="","ошибка",IF(AND(LEFT(Форма!C249,1)=" ",COUNTIF(INDIRECT(MORangeName),Форма!C249)&gt;0),IF(COUNTIF(ESAndMO,J249)&gt;1,"Совпадающая комбинация ХС и МО",""),"ошибка")),"")</f>
        <v/>
      </c>
      <c r="D249" s="59"/>
      <c r="E249" s="46" t="str">
        <f>IF($I249=1,IF(AND(ISNUMBER(Форма!E249),Форма!E249&gt;0),"","ошибка"),"")</f>
        <v/>
      </c>
      <c r="F249" s="15" t="str">
        <f>IF($I249=1,IF(AND(ISNUMBER(Форма!F249),Форма!F249&gt;0),"","ошибка"),"")</f>
        <v/>
      </c>
      <c r="G249" s="15" t="str">
        <f>IF($I249=1,IF(OR(AND(Форма!G$76="",Форма!G249=""),AND(Форма!G$76&lt;&gt;"",ISNUMBER(Форма!F249),Форма!G249&gt;0)),"","ошибка"),"")</f>
        <v/>
      </c>
      <c r="I249" s="13">
        <f>IF(LEN(CONCATENATE(Форма!A249,Форма!C249,Форма!E249,Форма!F249,Форма!G249))&gt;0,1,0)</f>
        <v>0</v>
      </c>
      <c r="J249" s="13" t="str">
        <f>SUBSTITUTE(SUBSTITUTE(SUBSTITUTE(SUBSTITUTE(SUBSTITUTE(SUBSTITUTE(SUBSTITUTE(CONCATENATE(Форма!A249,Форма!C249)," ","_"),"*","_"),"?","_"),"&lt;","_"),"&gt;","_"),"=","_"),"!","_")</f>
        <v/>
      </c>
    </row>
    <row r="250" spans="1:10" ht="25.5" customHeight="1">
      <c r="A250" s="69" t="str">
        <f>IF($I250=1,IF(AND(COUNTIF(EconomicSubjects,Форма!A250)&gt;0,Форма!A250&lt;&gt;""),IF(COUNTIF(ESAndMO,J250)&gt;1,"Совпадающая комбинация ХС и МО",""),"ошибка"),"")</f>
        <v/>
      </c>
      <c r="B250" s="69"/>
      <c r="C250" s="69" t="str">
        <f ca="1">IF($I250=1,IF(MORangeName="","ошибка",IF(AND(LEFT(Форма!C250,1)=" ",COUNTIF(INDIRECT(MORangeName),Форма!C250)&gt;0),IF(COUNTIF(ESAndMO,J250)&gt;1,"Совпадающая комбинация ХС и МО",""),"ошибка")),"")</f>
        <v/>
      </c>
      <c r="D250" s="59"/>
      <c r="E250" s="46" t="str">
        <f>IF($I250=1,IF(AND(ISNUMBER(Форма!E250),Форма!E250&gt;0),"","ошибка"),"")</f>
        <v/>
      </c>
      <c r="F250" s="15" t="str">
        <f>IF($I250=1,IF(AND(ISNUMBER(Форма!F250),Форма!F250&gt;0),"","ошибка"),"")</f>
        <v/>
      </c>
      <c r="G250" s="15" t="str">
        <f>IF($I250=1,IF(OR(AND(Форма!G$76="",Форма!G250=""),AND(Форма!G$76&lt;&gt;"",ISNUMBER(Форма!F250),Форма!G250&gt;0)),"","ошибка"),"")</f>
        <v/>
      </c>
      <c r="I250" s="13">
        <f>IF(LEN(CONCATENATE(Форма!A250,Форма!C250,Форма!E250,Форма!F250,Форма!G250))&gt;0,1,0)</f>
        <v>0</v>
      </c>
      <c r="J250" s="13" t="str">
        <f>SUBSTITUTE(SUBSTITUTE(SUBSTITUTE(SUBSTITUTE(SUBSTITUTE(SUBSTITUTE(SUBSTITUTE(CONCATENATE(Форма!A250,Форма!C250)," ","_"),"*","_"),"?","_"),"&lt;","_"),"&gt;","_"),"=","_"),"!","_")</f>
        <v/>
      </c>
    </row>
    <row r="251" spans="1:10" ht="25.5" customHeight="1">
      <c r="A251" s="69" t="str">
        <f>IF($I251=1,IF(AND(COUNTIF(EconomicSubjects,Форма!A251)&gt;0,Форма!A251&lt;&gt;""),IF(COUNTIF(ESAndMO,J251)&gt;1,"Совпадающая комбинация ХС и МО",""),"ошибка"),"")</f>
        <v/>
      </c>
      <c r="B251" s="69"/>
      <c r="C251" s="69" t="str">
        <f ca="1">IF($I251=1,IF(MORangeName="","ошибка",IF(AND(LEFT(Форма!C251,1)=" ",COUNTIF(INDIRECT(MORangeName),Форма!C251)&gt;0),IF(COUNTIF(ESAndMO,J251)&gt;1,"Совпадающая комбинация ХС и МО",""),"ошибка")),"")</f>
        <v/>
      </c>
      <c r="D251" s="59"/>
      <c r="E251" s="46" t="str">
        <f>IF($I251=1,IF(AND(ISNUMBER(Форма!E251),Форма!E251&gt;0),"","ошибка"),"")</f>
        <v/>
      </c>
      <c r="F251" s="15" t="str">
        <f>IF($I251=1,IF(AND(ISNUMBER(Форма!F251),Форма!F251&gt;0),"","ошибка"),"")</f>
        <v/>
      </c>
      <c r="G251" s="15" t="str">
        <f>IF($I251=1,IF(OR(AND(Форма!G$76="",Форма!G251=""),AND(Форма!G$76&lt;&gt;"",ISNUMBER(Форма!F251),Форма!G251&gt;0)),"","ошибка"),"")</f>
        <v/>
      </c>
      <c r="I251" s="13">
        <f>IF(LEN(CONCATENATE(Форма!A251,Форма!C251,Форма!E251,Форма!F251,Форма!G251))&gt;0,1,0)</f>
        <v>0</v>
      </c>
      <c r="J251" s="13" t="str">
        <f>SUBSTITUTE(SUBSTITUTE(SUBSTITUTE(SUBSTITUTE(SUBSTITUTE(SUBSTITUTE(SUBSTITUTE(CONCATENATE(Форма!A251,Форма!C251)," ","_"),"*","_"),"?","_"),"&lt;","_"),"&gt;","_"),"=","_"),"!","_")</f>
        <v/>
      </c>
    </row>
    <row r="252" spans="1:10" ht="25.5" customHeight="1">
      <c r="A252" s="69" t="str">
        <f>IF($I252=1,IF(AND(COUNTIF(EconomicSubjects,Форма!A252)&gt;0,Форма!A252&lt;&gt;""),IF(COUNTIF(ESAndMO,J252)&gt;1,"Совпадающая комбинация ХС и МО",""),"ошибка"),"")</f>
        <v/>
      </c>
      <c r="B252" s="69"/>
      <c r="C252" s="69" t="str">
        <f ca="1">IF($I252=1,IF(MORangeName="","ошибка",IF(AND(LEFT(Форма!C252,1)=" ",COUNTIF(INDIRECT(MORangeName),Форма!C252)&gt;0),IF(COUNTIF(ESAndMO,J252)&gt;1,"Совпадающая комбинация ХС и МО",""),"ошибка")),"")</f>
        <v/>
      </c>
      <c r="D252" s="59"/>
      <c r="E252" s="46" t="str">
        <f>IF($I252=1,IF(AND(ISNUMBER(Форма!E252),Форма!E252&gt;0),"","ошибка"),"")</f>
        <v/>
      </c>
      <c r="F252" s="15" t="str">
        <f>IF($I252=1,IF(AND(ISNUMBER(Форма!F252),Форма!F252&gt;0),"","ошибка"),"")</f>
        <v/>
      </c>
      <c r="G252" s="15" t="str">
        <f>IF($I252=1,IF(OR(AND(Форма!G$76="",Форма!G252=""),AND(Форма!G$76&lt;&gt;"",ISNUMBER(Форма!F252),Форма!G252&gt;0)),"","ошибка"),"")</f>
        <v/>
      </c>
      <c r="I252" s="13">
        <f>IF(LEN(CONCATENATE(Форма!A252,Форма!C252,Форма!E252,Форма!F252,Форма!G252))&gt;0,1,0)</f>
        <v>0</v>
      </c>
      <c r="J252" s="13" t="str">
        <f>SUBSTITUTE(SUBSTITUTE(SUBSTITUTE(SUBSTITUTE(SUBSTITUTE(SUBSTITUTE(SUBSTITUTE(CONCATENATE(Форма!A252,Форма!C252)," ","_"),"*","_"),"?","_"),"&lt;","_"),"&gt;","_"),"=","_"),"!","_")</f>
        <v/>
      </c>
    </row>
    <row r="253" spans="1:10" ht="25.5" customHeight="1">
      <c r="A253" s="69" t="str">
        <f>IF($I253=1,IF(AND(COUNTIF(EconomicSubjects,Форма!A253)&gt;0,Форма!A253&lt;&gt;""),IF(COUNTIF(ESAndMO,J253)&gt;1,"Совпадающая комбинация ХС и МО",""),"ошибка"),"")</f>
        <v/>
      </c>
      <c r="B253" s="69"/>
      <c r="C253" s="69" t="str">
        <f ca="1">IF($I253=1,IF(MORangeName="","ошибка",IF(AND(LEFT(Форма!C253,1)=" ",COUNTIF(INDIRECT(MORangeName),Форма!C253)&gt;0),IF(COUNTIF(ESAndMO,J253)&gt;1,"Совпадающая комбинация ХС и МО",""),"ошибка")),"")</f>
        <v/>
      </c>
      <c r="D253" s="59"/>
      <c r="E253" s="46" t="str">
        <f>IF($I253=1,IF(AND(ISNUMBER(Форма!E253),Форма!E253&gt;0),"","ошибка"),"")</f>
        <v/>
      </c>
      <c r="F253" s="15" t="str">
        <f>IF($I253=1,IF(AND(ISNUMBER(Форма!F253),Форма!F253&gt;0),"","ошибка"),"")</f>
        <v/>
      </c>
      <c r="G253" s="15" t="str">
        <f>IF($I253=1,IF(OR(AND(Форма!G$76="",Форма!G253=""),AND(Форма!G$76&lt;&gt;"",ISNUMBER(Форма!F253),Форма!G253&gt;0)),"","ошибка"),"")</f>
        <v/>
      </c>
      <c r="I253" s="13">
        <f>IF(LEN(CONCATENATE(Форма!A253,Форма!C253,Форма!E253,Форма!F253,Форма!G253))&gt;0,1,0)</f>
        <v>0</v>
      </c>
      <c r="J253" s="13" t="str">
        <f>SUBSTITUTE(SUBSTITUTE(SUBSTITUTE(SUBSTITUTE(SUBSTITUTE(SUBSTITUTE(SUBSTITUTE(CONCATENATE(Форма!A253,Форма!C253)," ","_"),"*","_"),"?","_"),"&lt;","_"),"&gt;","_"),"=","_"),"!","_")</f>
        <v/>
      </c>
    </row>
    <row r="254" spans="1:10" ht="25.5" customHeight="1">
      <c r="A254" s="69" t="str">
        <f>IF($I254=1,IF(AND(COUNTIF(EconomicSubjects,Форма!A254)&gt;0,Форма!A254&lt;&gt;""),IF(COUNTIF(ESAndMO,J254)&gt;1,"Совпадающая комбинация ХС и МО",""),"ошибка"),"")</f>
        <v/>
      </c>
      <c r="B254" s="69"/>
      <c r="C254" s="69" t="str">
        <f ca="1">IF($I254=1,IF(MORangeName="","ошибка",IF(AND(LEFT(Форма!C254,1)=" ",COUNTIF(INDIRECT(MORangeName),Форма!C254)&gt;0),IF(COUNTIF(ESAndMO,J254)&gt;1,"Совпадающая комбинация ХС и МО",""),"ошибка")),"")</f>
        <v/>
      </c>
      <c r="D254" s="59"/>
      <c r="E254" s="46" t="str">
        <f>IF($I254=1,IF(AND(ISNUMBER(Форма!E254),Форма!E254&gt;0),"","ошибка"),"")</f>
        <v/>
      </c>
      <c r="F254" s="15" t="str">
        <f>IF($I254=1,IF(AND(ISNUMBER(Форма!F254),Форма!F254&gt;0),"","ошибка"),"")</f>
        <v/>
      </c>
      <c r="G254" s="15" t="str">
        <f>IF($I254=1,IF(OR(AND(Форма!G$76="",Форма!G254=""),AND(Форма!G$76&lt;&gt;"",ISNUMBER(Форма!F254),Форма!G254&gt;0)),"","ошибка"),"")</f>
        <v/>
      </c>
      <c r="I254" s="13">
        <f>IF(LEN(CONCATENATE(Форма!A254,Форма!C254,Форма!E254,Форма!F254,Форма!G254))&gt;0,1,0)</f>
        <v>0</v>
      </c>
      <c r="J254" s="13" t="str">
        <f>SUBSTITUTE(SUBSTITUTE(SUBSTITUTE(SUBSTITUTE(SUBSTITUTE(SUBSTITUTE(SUBSTITUTE(CONCATENATE(Форма!A254,Форма!C254)," ","_"),"*","_"),"?","_"),"&lt;","_"),"&gt;","_"),"=","_"),"!","_")</f>
        <v/>
      </c>
    </row>
    <row r="255" spans="1:10" ht="25.5" customHeight="1">
      <c r="A255" s="69" t="str">
        <f>IF($I255=1,IF(AND(COUNTIF(EconomicSubjects,Форма!A255)&gt;0,Форма!A255&lt;&gt;""),IF(COUNTIF(ESAndMO,J255)&gt;1,"Совпадающая комбинация ХС и МО",""),"ошибка"),"")</f>
        <v/>
      </c>
      <c r="B255" s="69"/>
      <c r="C255" s="69" t="str">
        <f ca="1">IF($I255=1,IF(MORangeName="","ошибка",IF(AND(LEFT(Форма!C255,1)=" ",COUNTIF(INDIRECT(MORangeName),Форма!C255)&gt;0),IF(COUNTIF(ESAndMO,J255)&gt;1,"Совпадающая комбинация ХС и МО",""),"ошибка")),"")</f>
        <v/>
      </c>
      <c r="D255" s="59"/>
      <c r="E255" s="46" t="str">
        <f>IF($I255=1,IF(AND(ISNUMBER(Форма!E255),Форма!E255&gt;0),"","ошибка"),"")</f>
        <v/>
      </c>
      <c r="F255" s="15" t="str">
        <f>IF($I255=1,IF(AND(ISNUMBER(Форма!F255),Форма!F255&gt;0),"","ошибка"),"")</f>
        <v/>
      </c>
      <c r="G255" s="15" t="str">
        <f>IF($I255=1,IF(OR(AND(Форма!G$76="",Форма!G255=""),AND(Форма!G$76&lt;&gt;"",ISNUMBER(Форма!F255),Форма!G255&gt;0)),"","ошибка"),"")</f>
        <v/>
      </c>
      <c r="I255" s="13">
        <f>IF(LEN(CONCATENATE(Форма!A255,Форма!C255,Форма!E255,Форма!F255,Форма!G255))&gt;0,1,0)</f>
        <v>0</v>
      </c>
      <c r="J255" s="13" t="str">
        <f>SUBSTITUTE(SUBSTITUTE(SUBSTITUTE(SUBSTITUTE(SUBSTITUTE(SUBSTITUTE(SUBSTITUTE(CONCATENATE(Форма!A255,Форма!C255)," ","_"),"*","_"),"?","_"),"&lt;","_"),"&gt;","_"),"=","_"),"!","_")</f>
        <v/>
      </c>
    </row>
    <row r="256" spans="1:10" ht="25.5" customHeight="1">
      <c r="A256" s="69" t="str">
        <f>IF($I256=1,IF(AND(COUNTIF(EconomicSubjects,Форма!A256)&gt;0,Форма!A256&lt;&gt;""),IF(COUNTIF(ESAndMO,J256)&gt;1,"Совпадающая комбинация ХС и МО",""),"ошибка"),"")</f>
        <v/>
      </c>
      <c r="B256" s="69"/>
      <c r="C256" s="69" t="str">
        <f ca="1">IF($I256=1,IF(MORangeName="","ошибка",IF(AND(LEFT(Форма!C256,1)=" ",COUNTIF(INDIRECT(MORangeName),Форма!C256)&gt;0),IF(COUNTIF(ESAndMO,J256)&gt;1,"Совпадающая комбинация ХС и МО",""),"ошибка")),"")</f>
        <v/>
      </c>
      <c r="D256" s="59"/>
      <c r="E256" s="46" t="str">
        <f>IF($I256=1,IF(AND(ISNUMBER(Форма!E256),Форма!E256&gt;0),"","ошибка"),"")</f>
        <v/>
      </c>
      <c r="F256" s="15" t="str">
        <f>IF($I256=1,IF(AND(ISNUMBER(Форма!F256),Форма!F256&gt;0),"","ошибка"),"")</f>
        <v/>
      </c>
      <c r="G256" s="15" t="str">
        <f>IF($I256=1,IF(OR(AND(Форма!G$76="",Форма!G256=""),AND(Форма!G$76&lt;&gt;"",ISNUMBER(Форма!F256),Форма!G256&gt;0)),"","ошибка"),"")</f>
        <v/>
      </c>
      <c r="I256" s="13">
        <f>IF(LEN(CONCATENATE(Форма!A256,Форма!C256,Форма!E256,Форма!F256,Форма!G256))&gt;0,1,0)</f>
        <v>0</v>
      </c>
      <c r="J256" s="13" t="str">
        <f>SUBSTITUTE(SUBSTITUTE(SUBSTITUTE(SUBSTITUTE(SUBSTITUTE(SUBSTITUTE(SUBSTITUTE(CONCATENATE(Форма!A256,Форма!C256)," ","_"),"*","_"),"?","_"),"&lt;","_"),"&gt;","_"),"=","_"),"!","_")</f>
        <v/>
      </c>
    </row>
    <row r="257" spans="1:10" ht="25.5" customHeight="1">
      <c r="A257" s="69" t="str">
        <f>IF($I257=1,IF(AND(COUNTIF(EconomicSubjects,Форма!A257)&gt;0,Форма!A257&lt;&gt;""),IF(COUNTIF(ESAndMO,J257)&gt;1,"Совпадающая комбинация ХС и МО",""),"ошибка"),"")</f>
        <v/>
      </c>
      <c r="B257" s="69"/>
      <c r="C257" s="69" t="str">
        <f ca="1">IF($I257=1,IF(MORangeName="","ошибка",IF(AND(LEFT(Форма!C257,1)=" ",COUNTIF(INDIRECT(MORangeName),Форма!C257)&gt;0),IF(COUNTIF(ESAndMO,J257)&gt;1,"Совпадающая комбинация ХС и МО",""),"ошибка")),"")</f>
        <v/>
      </c>
      <c r="D257" s="59"/>
      <c r="E257" s="46" t="str">
        <f>IF($I257=1,IF(AND(ISNUMBER(Форма!E257),Форма!E257&gt;0),"","ошибка"),"")</f>
        <v/>
      </c>
      <c r="F257" s="15" t="str">
        <f>IF($I257=1,IF(AND(ISNUMBER(Форма!F257),Форма!F257&gt;0),"","ошибка"),"")</f>
        <v/>
      </c>
      <c r="G257" s="15" t="str">
        <f>IF($I257=1,IF(OR(AND(Форма!G$76="",Форма!G257=""),AND(Форма!G$76&lt;&gt;"",ISNUMBER(Форма!F257),Форма!G257&gt;0)),"","ошибка"),"")</f>
        <v/>
      </c>
      <c r="I257" s="13">
        <f>IF(LEN(CONCATENATE(Форма!A257,Форма!C257,Форма!E257,Форма!F257,Форма!G257))&gt;0,1,0)</f>
        <v>0</v>
      </c>
      <c r="J257" s="13" t="str">
        <f>SUBSTITUTE(SUBSTITUTE(SUBSTITUTE(SUBSTITUTE(SUBSTITUTE(SUBSTITUTE(SUBSTITUTE(CONCATENATE(Форма!A257,Форма!C257)," ","_"),"*","_"),"?","_"),"&lt;","_"),"&gt;","_"),"=","_"),"!","_")</f>
        <v/>
      </c>
    </row>
    <row r="258" spans="1:10" ht="25.5" customHeight="1">
      <c r="A258" s="69" t="str">
        <f>IF($I258=1,IF(AND(COUNTIF(EconomicSubjects,Форма!A258)&gt;0,Форма!A258&lt;&gt;""),IF(COUNTIF(ESAndMO,J258)&gt;1,"Совпадающая комбинация ХС и МО",""),"ошибка"),"")</f>
        <v/>
      </c>
      <c r="B258" s="69"/>
      <c r="C258" s="69" t="str">
        <f ca="1">IF($I258=1,IF(MORangeName="","ошибка",IF(AND(LEFT(Форма!C258,1)=" ",COUNTIF(INDIRECT(MORangeName),Форма!C258)&gt;0),IF(COUNTIF(ESAndMO,J258)&gt;1,"Совпадающая комбинация ХС и МО",""),"ошибка")),"")</f>
        <v/>
      </c>
      <c r="D258" s="59"/>
      <c r="E258" s="46" t="str">
        <f>IF($I258=1,IF(AND(ISNUMBER(Форма!E258),Форма!E258&gt;0),"","ошибка"),"")</f>
        <v/>
      </c>
      <c r="F258" s="15" t="str">
        <f>IF($I258=1,IF(AND(ISNUMBER(Форма!F258),Форма!F258&gt;0),"","ошибка"),"")</f>
        <v/>
      </c>
      <c r="G258" s="15" t="str">
        <f>IF($I258=1,IF(OR(AND(Форма!G$76="",Форма!G258=""),AND(Форма!G$76&lt;&gt;"",ISNUMBER(Форма!F258),Форма!G258&gt;0)),"","ошибка"),"")</f>
        <v/>
      </c>
      <c r="I258" s="13">
        <f>IF(LEN(CONCATENATE(Форма!A258,Форма!C258,Форма!E258,Форма!F258,Форма!G258))&gt;0,1,0)</f>
        <v>0</v>
      </c>
      <c r="J258" s="13" t="str">
        <f>SUBSTITUTE(SUBSTITUTE(SUBSTITUTE(SUBSTITUTE(SUBSTITUTE(SUBSTITUTE(SUBSTITUTE(CONCATENATE(Форма!A258,Форма!C258)," ","_"),"*","_"),"?","_"),"&lt;","_"),"&gt;","_"),"=","_"),"!","_")</f>
        <v/>
      </c>
    </row>
    <row r="259" spans="1:10" ht="25.5" customHeight="1">
      <c r="A259" s="69" t="str">
        <f>IF($I259=1,IF(AND(COUNTIF(EconomicSubjects,Форма!A259)&gt;0,Форма!A259&lt;&gt;""),IF(COUNTIF(ESAndMO,J259)&gt;1,"Совпадающая комбинация ХС и МО",""),"ошибка"),"")</f>
        <v/>
      </c>
      <c r="B259" s="69"/>
      <c r="C259" s="69" t="str">
        <f ca="1">IF($I259=1,IF(MORangeName="","ошибка",IF(AND(LEFT(Форма!C259,1)=" ",COUNTIF(INDIRECT(MORangeName),Форма!C259)&gt;0),IF(COUNTIF(ESAndMO,J259)&gt;1,"Совпадающая комбинация ХС и МО",""),"ошибка")),"")</f>
        <v/>
      </c>
      <c r="D259" s="59"/>
      <c r="E259" s="46" t="str">
        <f>IF($I259=1,IF(AND(ISNUMBER(Форма!E259),Форма!E259&gt;0),"","ошибка"),"")</f>
        <v/>
      </c>
      <c r="F259" s="15" t="str">
        <f>IF($I259=1,IF(AND(ISNUMBER(Форма!F259),Форма!F259&gt;0),"","ошибка"),"")</f>
        <v/>
      </c>
      <c r="G259" s="15" t="str">
        <f>IF($I259=1,IF(OR(AND(Форма!G$76="",Форма!G259=""),AND(Форма!G$76&lt;&gt;"",ISNUMBER(Форма!F259),Форма!G259&gt;0)),"","ошибка"),"")</f>
        <v/>
      </c>
      <c r="I259" s="13">
        <f>IF(LEN(CONCATENATE(Форма!A259,Форма!C259,Форма!E259,Форма!F259,Форма!G259))&gt;0,1,0)</f>
        <v>0</v>
      </c>
      <c r="J259" s="13" t="str">
        <f>SUBSTITUTE(SUBSTITUTE(SUBSTITUTE(SUBSTITUTE(SUBSTITUTE(SUBSTITUTE(SUBSTITUTE(CONCATENATE(Форма!A259,Форма!C259)," ","_"),"*","_"),"?","_"),"&lt;","_"),"&gt;","_"),"=","_"),"!","_")</f>
        <v/>
      </c>
    </row>
    <row r="260" spans="1:10" ht="25.5" customHeight="1">
      <c r="A260" s="69" t="str">
        <f>IF($I260=1,IF(AND(COUNTIF(EconomicSubjects,Форма!A260)&gt;0,Форма!A260&lt;&gt;""),IF(COUNTIF(ESAndMO,J260)&gt;1,"Совпадающая комбинация ХС и МО",""),"ошибка"),"")</f>
        <v/>
      </c>
      <c r="B260" s="69"/>
      <c r="C260" s="69" t="str">
        <f ca="1">IF($I260=1,IF(MORangeName="","ошибка",IF(AND(LEFT(Форма!C260,1)=" ",COUNTIF(INDIRECT(MORangeName),Форма!C260)&gt;0),IF(COUNTIF(ESAndMO,J260)&gt;1,"Совпадающая комбинация ХС и МО",""),"ошибка")),"")</f>
        <v/>
      </c>
      <c r="D260" s="59"/>
      <c r="E260" s="46" t="str">
        <f>IF($I260=1,IF(AND(ISNUMBER(Форма!E260),Форма!E260&gt;0),"","ошибка"),"")</f>
        <v/>
      </c>
      <c r="F260" s="15" t="str">
        <f>IF($I260=1,IF(AND(ISNUMBER(Форма!F260),Форма!F260&gt;0),"","ошибка"),"")</f>
        <v/>
      </c>
      <c r="G260" s="15" t="str">
        <f>IF($I260=1,IF(OR(AND(Форма!G$76="",Форма!G260=""),AND(Форма!G$76&lt;&gt;"",ISNUMBER(Форма!F260),Форма!G260&gt;0)),"","ошибка"),"")</f>
        <v/>
      </c>
      <c r="I260" s="13">
        <f>IF(LEN(CONCATENATE(Форма!A260,Форма!C260,Форма!E260,Форма!F260,Форма!G260))&gt;0,1,0)</f>
        <v>0</v>
      </c>
      <c r="J260" s="13" t="str">
        <f>SUBSTITUTE(SUBSTITUTE(SUBSTITUTE(SUBSTITUTE(SUBSTITUTE(SUBSTITUTE(SUBSTITUTE(CONCATENATE(Форма!A260,Форма!C260)," ","_"),"*","_"),"?","_"),"&lt;","_"),"&gt;","_"),"=","_"),"!","_")</f>
        <v/>
      </c>
    </row>
    <row r="261" spans="1:10" ht="25.5" customHeight="1">
      <c r="A261" s="69" t="str">
        <f>IF($I261=1,IF(AND(COUNTIF(EconomicSubjects,Форма!A261)&gt;0,Форма!A261&lt;&gt;""),IF(COUNTIF(ESAndMO,J261)&gt;1,"Совпадающая комбинация ХС и МО",""),"ошибка"),"")</f>
        <v/>
      </c>
      <c r="B261" s="69"/>
      <c r="C261" s="69" t="str">
        <f ca="1">IF($I261=1,IF(MORangeName="","ошибка",IF(AND(LEFT(Форма!C261,1)=" ",COUNTIF(INDIRECT(MORangeName),Форма!C261)&gt;0),IF(COUNTIF(ESAndMO,J261)&gt;1,"Совпадающая комбинация ХС и МО",""),"ошибка")),"")</f>
        <v/>
      </c>
      <c r="D261" s="59"/>
      <c r="E261" s="46" t="str">
        <f>IF($I261=1,IF(AND(ISNUMBER(Форма!E261),Форма!E261&gt;0),"","ошибка"),"")</f>
        <v/>
      </c>
      <c r="F261" s="15" t="str">
        <f>IF($I261=1,IF(AND(ISNUMBER(Форма!F261),Форма!F261&gt;0),"","ошибка"),"")</f>
        <v/>
      </c>
      <c r="G261" s="15" t="str">
        <f>IF($I261=1,IF(OR(AND(Форма!G$76="",Форма!G261=""),AND(Форма!G$76&lt;&gt;"",ISNUMBER(Форма!F261),Форма!G261&gt;0)),"","ошибка"),"")</f>
        <v/>
      </c>
      <c r="I261" s="13">
        <f>IF(LEN(CONCATENATE(Форма!A261,Форма!C261,Форма!E261,Форма!F261,Форма!G261))&gt;0,1,0)</f>
        <v>0</v>
      </c>
      <c r="J261" s="13" t="str">
        <f>SUBSTITUTE(SUBSTITUTE(SUBSTITUTE(SUBSTITUTE(SUBSTITUTE(SUBSTITUTE(SUBSTITUTE(CONCATENATE(Форма!A261,Форма!C261)," ","_"),"*","_"),"?","_"),"&lt;","_"),"&gt;","_"),"=","_"),"!","_")</f>
        <v/>
      </c>
    </row>
    <row r="262" spans="1:10" ht="25.5" customHeight="1">
      <c r="A262" s="69" t="str">
        <f>IF($I262=1,IF(AND(COUNTIF(EconomicSubjects,Форма!A262)&gt;0,Форма!A262&lt;&gt;""),IF(COUNTIF(ESAndMO,J262)&gt;1,"Совпадающая комбинация ХС и МО",""),"ошибка"),"")</f>
        <v/>
      </c>
      <c r="B262" s="69"/>
      <c r="C262" s="69" t="str">
        <f ca="1">IF($I262=1,IF(MORangeName="","ошибка",IF(AND(LEFT(Форма!C262,1)=" ",COUNTIF(INDIRECT(MORangeName),Форма!C262)&gt;0),IF(COUNTIF(ESAndMO,J262)&gt;1,"Совпадающая комбинация ХС и МО",""),"ошибка")),"")</f>
        <v/>
      </c>
      <c r="D262" s="59"/>
      <c r="E262" s="46" t="str">
        <f>IF($I262=1,IF(AND(ISNUMBER(Форма!E262),Форма!E262&gt;0),"","ошибка"),"")</f>
        <v/>
      </c>
      <c r="F262" s="15" t="str">
        <f>IF($I262=1,IF(AND(ISNUMBER(Форма!F262),Форма!F262&gt;0),"","ошибка"),"")</f>
        <v/>
      </c>
      <c r="G262" s="15" t="str">
        <f>IF($I262=1,IF(OR(AND(Форма!G$76="",Форма!G262=""),AND(Форма!G$76&lt;&gt;"",ISNUMBER(Форма!F262),Форма!G262&gt;0)),"","ошибка"),"")</f>
        <v/>
      </c>
      <c r="I262" s="13">
        <f>IF(LEN(CONCATENATE(Форма!A262,Форма!C262,Форма!E262,Форма!F262,Форма!G262))&gt;0,1,0)</f>
        <v>0</v>
      </c>
      <c r="J262" s="13" t="str">
        <f>SUBSTITUTE(SUBSTITUTE(SUBSTITUTE(SUBSTITUTE(SUBSTITUTE(SUBSTITUTE(SUBSTITUTE(CONCATENATE(Форма!A262,Форма!C262)," ","_"),"*","_"),"?","_"),"&lt;","_"),"&gt;","_"),"=","_"),"!","_")</f>
        <v/>
      </c>
    </row>
    <row r="263" spans="1:10" ht="25.5" customHeight="1">
      <c r="A263" s="69" t="str">
        <f>IF($I263=1,IF(AND(COUNTIF(EconomicSubjects,Форма!A263)&gt;0,Форма!A263&lt;&gt;""),IF(COUNTIF(ESAndMO,J263)&gt;1,"Совпадающая комбинация ХС и МО",""),"ошибка"),"")</f>
        <v/>
      </c>
      <c r="B263" s="69"/>
      <c r="C263" s="69" t="str">
        <f ca="1">IF($I263=1,IF(MORangeName="","ошибка",IF(AND(LEFT(Форма!C263,1)=" ",COUNTIF(INDIRECT(MORangeName),Форма!C263)&gt;0),IF(COUNTIF(ESAndMO,J263)&gt;1,"Совпадающая комбинация ХС и МО",""),"ошибка")),"")</f>
        <v/>
      </c>
      <c r="D263" s="59"/>
      <c r="E263" s="46" t="str">
        <f>IF($I263=1,IF(AND(ISNUMBER(Форма!E263),Форма!E263&gt;0),"","ошибка"),"")</f>
        <v/>
      </c>
      <c r="F263" s="15" t="str">
        <f>IF($I263=1,IF(AND(ISNUMBER(Форма!F263),Форма!F263&gt;0),"","ошибка"),"")</f>
        <v/>
      </c>
      <c r="G263" s="15" t="str">
        <f>IF($I263=1,IF(OR(AND(Форма!G$76="",Форма!G263=""),AND(Форма!G$76&lt;&gt;"",ISNUMBER(Форма!F263),Форма!G263&gt;0)),"","ошибка"),"")</f>
        <v/>
      </c>
      <c r="I263" s="13">
        <f>IF(LEN(CONCATENATE(Форма!A263,Форма!C263,Форма!E263,Форма!F263,Форма!G263))&gt;0,1,0)</f>
        <v>0</v>
      </c>
      <c r="J263" s="13" t="str">
        <f>SUBSTITUTE(SUBSTITUTE(SUBSTITUTE(SUBSTITUTE(SUBSTITUTE(SUBSTITUTE(SUBSTITUTE(CONCATENATE(Форма!A263,Форма!C263)," ","_"),"*","_"),"?","_"),"&lt;","_"),"&gt;","_"),"=","_"),"!","_")</f>
        <v/>
      </c>
    </row>
    <row r="264" spans="1:10" ht="25.5" customHeight="1">
      <c r="A264" s="69" t="str">
        <f>IF($I264=1,IF(AND(COUNTIF(EconomicSubjects,Форма!A264)&gt;0,Форма!A264&lt;&gt;""),IF(COUNTIF(ESAndMO,J264)&gt;1,"Совпадающая комбинация ХС и МО",""),"ошибка"),"")</f>
        <v/>
      </c>
      <c r="B264" s="69"/>
      <c r="C264" s="69" t="str">
        <f ca="1">IF($I264=1,IF(MORangeName="","ошибка",IF(AND(LEFT(Форма!C264,1)=" ",COUNTIF(INDIRECT(MORangeName),Форма!C264)&gt;0),IF(COUNTIF(ESAndMO,J264)&gt;1,"Совпадающая комбинация ХС и МО",""),"ошибка")),"")</f>
        <v/>
      </c>
      <c r="D264" s="59"/>
      <c r="E264" s="46" t="str">
        <f>IF($I264=1,IF(AND(ISNUMBER(Форма!E264),Форма!E264&gt;0),"","ошибка"),"")</f>
        <v/>
      </c>
      <c r="F264" s="15" t="str">
        <f>IF($I264=1,IF(AND(ISNUMBER(Форма!F264),Форма!F264&gt;0),"","ошибка"),"")</f>
        <v/>
      </c>
      <c r="G264" s="15" t="str">
        <f>IF($I264=1,IF(OR(AND(Форма!G$76="",Форма!G264=""),AND(Форма!G$76&lt;&gt;"",ISNUMBER(Форма!F264),Форма!G264&gt;0)),"","ошибка"),"")</f>
        <v/>
      </c>
      <c r="I264" s="13">
        <f>IF(LEN(CONCATENATE(Форма!A264,Форма!C264,Форма!E264,Форма!F264,Форма!G264))&gt;0,1,0)</f>
        <v>0</v>
      </c>
      <c r="J264" s="13" t="str">
        <f>SUBSTITUTE(SUBSTITUTE(SUBSTITUTE(SUBSTITUTE(SUBSTITUTE(SUBSTITUTE(SUBSTITUTE(CONCATENATE(Форма!A264,Форма!C264)," ","_"),"*","_"),"?","_"),"&lt;","_"),"&gt;","_"),"=","_"),"!","_")</f>
        <v/>
      </c>
    </row>
    <row r="265" spans="1:10" ht="25.5" customHeight="1">
      <c r="A265" s="69" t="str">
        <f>IF($I265=1,IF(AND(COUNTIF(EconomicSubjects,Форма!A265)&gt;0,Форма!A265&lt;&gt;""),IF(COUNTIF(ESAndMO,J265)&gt;1,"Совпадающая комбинация ХС и МО",""),"ошибка"),"")</f>
        <v/>
      </c>
      <c r="B265" s="69"/>
      <c r="C265" s="69" t="str">
        <f ca="1">IF($I265=1,IF(MORangeName="","ошибка",IF(AND(LEFT(Форма!C265,1)=" ",COUNTIF(INDIRECT(MORangeName),Форма!C265)&gt;0),IF(COUNTIF(ESAndMO,J265)&gt;1,"Совпадающая комбинация ХС и МО",""),"ошибка")),"")</f>
        <v/>
      </c>
      <c r="D265" s="59"/>
      <c r="E265" s="46" t="str">
        <f>IF($I265=1,IF(AND(ISNUMBER(Форма!E265),Форма!E265&gt;0),"","ошибка"),"")</f>
        <v/>
      </c>
      <c r="F265" s="15" t="str">
        <f>IF($I265=1,IF(AND(ISNUMBER(Форма!F265),Форма!F265&gt;0),"","ошибка"),"")</f>
        <v/>
      </c>
      <c r="G265" s="15" t="str">
        <f>IF($I265=1,IF(OR(AND(Форма!G$76="",Форма!G265=""),AND(Форма!G$76&lt;&gt;"",ISNUMBER(Форма!F265),Форма!G265&gt;0)),"","ошибка"),"")</f>
        <v/>
      </c>
      <c r="I265" s="13">
        <f>IF(LEN(CONCATENATE(Форма!A265,Форма!C265,Форма!E265,Форма!F265,Форма!G265))&gt;0,1,0)</f>
        <v>0</v>
      </c>
      <c r="J265" s="13" t="str">
        <f>SUBSTITUTE(SUBSTITUTE(SUBSTITUTE(SUBSTITUTE(SUBSTITUTE(SUBSTITUTE(SUBSTITUTE(CONCATENATE(Форма!A265,Форма!C265)," ","_"),"*","_"),"?","_"),"&lt;","_"),"&gt;","_"),"=","_"),"!","_")</f>
        <v/>
      </c>
    </row>
    <row r="266" spans="1:10" ht="25.5" customHeight="1">
      <c r="A266" s="69" t="str">
        <f>IF($I266=1,IF(AND(COUNTIF(EconomicSubjects,Форма!A266)&gt;0,Форма!A266&lt;&gt;""),IF(COUNTIF(ESAndMO,J266)&gt;1,"Совпадающая комбинация ХС и МО",""),"ошибка"),"")</f>
        <v/>
      </c>
      <c r="B266" s="69"/>
      <c r="C266" s="69" t="str">
        <f ca="1">IF($I266=1,IF(MORangeName="","ошибка",IF(AND(LEFT(Форма!C266,1)=" ",COUNTIF(INDIRECT(MORangeName),Форма!C266)&gt;0),IF(COUNTIF(ESAndMO,J266)&gt;1,"Совпадающая комбинация ХС и МО",""),"ошибка")),"")</f>
        <v/>
      </c>
      <c r="D266" s="59"/>
      <c r="E266" s="46" t="str">
        <f>IF($I266=1,IF(AND(ISNUMBER(Форма!E266),Форма!E266&gt;0),"","ошибка"),"")</f>
        <v/>
      </c>
      <c r="F266" s="15" t="str">
        <f>IF($I266=1,IF(AND(ISNUMBER(Форма!F266),Форма!F266&gt;0),"","ошибка"),"")</f>
        <v/>
      </c>
      <c r="G266" s="15" t="str">
        <f>IF($I266=1,IF(OR(AND(Форма!G$76="",Форма!G266=""),AND(Форма!G$76&lt;&gt;"",ISNUMBER(Форма!F266),Форма!G266&gt;0)),"","ошибка"),"")</f>
        <v/>
      </c>
      <c r="I266" s="13">
        <f>IF(LEN(CONCATENATE(Форма!A266,Форма!C266,Форма!E266,Форма!F266,Форма!G266))&gt;0,1,0)</f>
        <v>0</v>
      </c>
      <c r="J266" s="13" t="str">
        <f>SUBSTITUTE(SUBSTITUTE(SUBSTITUTE(SUBSTITUTE(SUBSTITUTE(SUBSTITUTE(SUBSTITUTE(CONCATENATE(Форма!A266,Форма!C266)," ","_"),"*","_"),"?","_"),"&lt;","_"),"&gt;","_"),"=","_"),"!","_")</f>
        <v/>
      </c>
    </row>
    <row r="267" spans="1:10" ht="25.5" customHeight="1">
      <c r="A267" s="69" t="str">
        <f>IF($I267=1,IF(AND(COUNTIF(EconomicSubjects,Форма!A267)&gt;0,Форма!A267&lt;&gt;""),IF(COUNTIF(ESAndMO,J267)&gt;1,"Совпадающая комбинация ХС и МО",""),"ошибка"),"")</f>
        <v/>
      </c>
      <c r="B267" s="69"/>
      <c r="C267" s="69" t="str">
        <f ca="1">IF($I267=1,IF(MORangeName="","ошибка",IF(AND(LEFT(Форма!C267,1)=" ",COUNTIF(INDIRECT(MORangeName),Форма!C267)&gt;0),IF(COUNTIF(ESAndMO,J267)&gt;1,"Совпадающая комбинация ХС и МО",""),"ошибка")),"")</f>
        <v/>
      </c>
      <c r="D267" s="59"/>
      <c r="E267" s="46" t="str">
        <f>IF($I267=1,IF(AND(ISNUMBER(Форма!E267),Форма!E267&gt;0),"","ошибка"),"")</f>
        <v/>
      </c>
      <c r="F267" s="15" t="str">
        <f>IF($I267=1,IF(AND(ISNUMBER(Форма!F267),Форма!F267&gt;0),"","ошибка"),"")</f>
        <v/>
      </c>
      <c r="G267" s="15" t="str">
        <f>IF($I267=1,IF(OR(AND(Форма!G$76="",Форма!G267=""),AND(Форма!G$76&lt;&gt;"",ISNUMBER(Форма!F267),Форма!G267&gt;0)),"","ошибка"),"")</f>
        <v/>
      </c>
      <c r="I267" s="13">
        <f>IF(LEN(CONCATENATE(Форма!A267,Форма!C267,Форма!E267,Форма!F267,Форма!G267))&gt;0,1,0)</f>
        <v>0</v>
      </c>
      <c r="J267" s="13" t="str">
        <f>SUBSTITUTE(SUBSTITUTE(SUBSTITUTE(SUBSTITUTE(SUBSTITUTE(SUBSTITUTE(SUBSTITUTE(CONCATENATE(Форма!A267,Форма!C267)," ","_"),"*","_"),"?","_"),"&lt;","_"),"&gt;","_"),"=","_"),"!","_")</f>
        <v/>
      </c>
    </row>
    <row r="268" spans="1:10" ht="25.5" customHeight="1">
      <c r="A268" s="69" t="str">
        <f>IF($I268=1,IF(AND(COUNTIF(EconomicSubjects,Форма!A268)&gt;0,Форма!A268&lt;&gt;""),IF(COUNTIF(ESAndMO,J268)&gt;1,"Совпадающая комбинация ХС и МО",""),"ошибка"),"")</f>
        <v/>
      </c>
      <c r="B268" s="69"/>
      <c r="C268" s="69" t="str">
        <f ca="1">IF($I268=1,IF(MORangeName="","ошибка",IF(AND(LEFT(Форма!C268,1)=" ",COUNTIF(INDIRECT(MORangeName),Форма!C268)&gt;0),IF(COUNTIF(ESAndMO,J268)&gt;1,"Совпадающая комбинация ХС и МО",""),"ошибка")),"")</f>
        <v/>
      </c>
      <c r="D268" s="59"/>
      <c r="E268" s="46" t="str">
        <f>IF($I268=1,IF(AND(ISNUMBER(Форма!E268),Форма!E268&gt;0),"","ошибка"),"")</f>
        <v/>
      </c>
      <c r="F268" s="15" t="str">
        <f>IF($I268=1,IF(AND(ISNUMBER(Форма!F268),Форма!F268&gt;0),"","ошибка"),"")</f>
        <v/>
      </c>
      <c r="G268" s="15" t="str">
        <f>IF($I268=1,IF(OR(AND(Форма!G$76="",Форма!G268=""),AND(Форма!G$76&lt;&gt;"",ISNUMBER(Форма!F268),Форма!G268&gt;0)),"","ошибка"),"")</f>
        <v/>
      </c>
      <c r="I268" s="13">
        <f>IF(LEN(CONCATENATE(Форма!A268,Форма!C268,Форма!E268,Форма!F268,Форма!G268))&gt;0,1,0)</f>
        <v>0</v>
      </c>
      <c r="J268" s="13" t="str">
        <f>SUBSTITUTE(SUBSTITUTE(SUBSTITUTE(SUBSTITUTE(SUBSTITUTE(SUBSTITUTE(SUBSTITUTE(CONCATENATE(Форма!A268,Форма!C268)," ","_"),"*","_"),"?","_"),"&lt;","_"),"&gt;","_"),"=","_"),"!","_")</f>
        <v/>
      </c>
    </row>
    <row r="269" spans="1:10" ht="25.5" customHeight="1">
      <c r="A269" s="69" t="str">
        <f>IF($I269=1,IF(AND(COUNTIF(EconomicSubjects,Форма!A269)&gt;0,Форма!A269&lt;&gt;""),IF(COUNTIF(ESAndMO,J269)&gt;1,"Совпадающая комбинация ХС и МО",""),"ошибка"),"")</f>
        <v/>
      </c>
      <c r="B269" s="69"/>
      <c r="C269" s="69" t="str">
        <f ca="1">IF($I269=1,IF(MORangeName="","ошибка",IF(AND(LEFT(Форма!C269,1)=" ",COUNTIF(INDIRECT(MORangeName),Форма!C269)&gt;0),IF(COUNTIF(ESAndMO,J269)&gt;1,"Совпадающая комбинация ХС и МО",""),"ошибка")),"")</f>
        <v/>
      </c>
      <c r="D269" s="59"/>
      <c r="E269" s="46" t="str">
        <f>IF($I269=1,IF(AND(ISNUMBER(Форма!E269),Форма!E269&gt;0),"","ошибка"),"")</f>
        <v/>
      </c>
      <c r="F269" s="15" t="str">
        <f>IF($I269=1,IF(AND(ISNUMBER(Форма!F269),Форма!F269&gt;0),"","ошибка"),"")</f>
        <v/>
      </c>
      <c r="G269" s="15" t="str">
        <f>IF($I269=1,IF(OR(AND(Форма!G$76="",Форма!G269=""),AND(Форма!G$76&lt;&gt;"",ISNUMBER(Форма!F269),Форма!G269&gt;0)),"","ошибка"),"")</f>
        <v/>
      </c>
      <c r="I269" s="13">
        <f>IF(LEN(CONCATENATE(Форма!A269,Форма!C269,Форма!E269,Форма!F269,Форма!G269))&gt;0,1,0)</f>
        <v>0</v>
      </c>
      <c r="J269" s="13" t="str">
        <f>SUBSTITUTE(SUBSTITUTE(SUBSTITUTE(SUBSTITUTE(SUBSTITUTE(SUBSTITUTE(SUBSTITUTE(CONCATENATE(Форма!A269,Форма!C269)," ","_"),"*","_"),"?","_"),"&lt;","_"),"&gt;","_"),"=","_"),"!","_")</f>
        <v/>
      </c>
    </row>
    <row r="270" spans="1:10" ht="25.5" customHeight="1">
      <c r="A270" s="69" t="str">
        <f>IF($I270=1,IF(AND(COUNTIF(EconomicSubjects,Форма!A270)&gt;0,Форма!A270&lt;&gt;""),IF(COUNTIF(ESAndMO,J270)&gt;1,"Совпадающая комбинация ХС и МО",""),"ошибка"),"")</f>
        <v/>
      </c>
      <c r="B270" s="69"/>
      <c r="C270" s="69" t="str">
        <f ca="1">IF($I270=1,IF(MORangeName="","ошибка",IF(AND(LEFT(Форма!C270,1)=" ",COUNTIF(INDIRECT(MORangeName),Форма!C270)&gt;0),IF(COUNTIF(ESAndMO,J270)&gt;1,"Совпадающая комбинация ХС и МО",""),"ошибка")),"")</f>
        <v/>
      </c>
      <c r="D270" s="59"/>
      <c r="E270" s="46" t="str">
        <f>IF($I270=1,IF(AND(ISNUMBER(Форма!E270),Форма!E270&gt;0),"","ошибка"),"")</f>
        <v/>
      </c>
      <c r="F270" s="15" t="str">
        <f>IF($I270=1,IF(AND(ISNUMBER(Форма!F270),Форма!F270&gt;0),"","ошибка"),"")</f>
        <v/>
      </c>
      <c r="G270" s="15" t="str">
        <f>IF($I270=1,IF(OR(AND(Форма!G$76="",Форма!G270=""),AND(Форма!G$76&lt;&gt;"",ISNUMBER(Форма!F270),Форма!G270&gt;0)),"","ошибка"),"")</f>
        <v/>
      </c>
      <c r="I270" s="13">
        <f>IF(LEN(CONCATENATE(Форма!A270,Форма!C270,Форма!E270,Форма!F270,Форма!G270))&gt;0,1,0)</f>
        <v>0</v>
      </c>
      <c r="J270" s="13" t="str">
        <f>SUBSTITUTE(SUBSTITUTE(SUBSTITUTE(SUBSTITUTE(SUBSTITUTE(SUBSTITUTE(SUBSTITUTE(CONCATENATE(Форма!A270,Форма!C270)," ","_"),"*","_"),"?","_"),"&lt;","_"),"&gt;","_"),"=","_"),"!","_")</f>
        <v/>
      </c>
    </row>
    <row r="271" spans="1:10" ht="25.5" customHeight="1">
      <c r="A271" s="69" t="str">
        <f>IF($I271=1,IF(AND(COUNTIF(EconomicSubjects,Форма!A271)&gt;0,Форма!A271&lt;&gt;""),IF(COUNTIF(ESAndMO,J271)&gt;1,"Совпадающая комбинация ХС и МО",""),"ошибка"),"")</f>
        <v/>
      </c>
      <c r="B271" s="69"/>
      <c r="C271" s="69" t="str">
        <f ca="1">IF($I271=1,IF(MORangeName="","ошибка",IF(AND(LEFT(Форма!C271,1)=" ",COUNTIF(INDIRECT(MORangeName),Форма!C271)&gt;0),IF(COUNTIF(ESAndMO,J271)&gt;1,"Совпадающая комбинация ХС и МО",""),"ошибка")),"")</f>
        <v/>
      </c>
      <c r="D271" s="59"/>
      <c r="E271" s="46" t="str">
        <f>IF($I271=1,IF(AND(ISNUMBER(Форма!E271),Форма!E271&gt;0),"","ошибка"),"")</f>
        <v/>
      </c>
      <c r="F271" s="15" t="str">
        <f>IF($I271=1,IF(AND(ISNUMBER(Форма!F271),Форма!F271&gt;0),"","ошибка"),"")</f>
        <v/>
      </c>
      <c r="G271" s="15" t="str">
        <f>IF($I271=1,IF(OR(AND(Форма!G$76="",Форма!G271=""),AND(Форма!G$76&lt;&gt;"",ISNUMBER(Форма!F271),Форма!G271&gt;0)),"","ошибка"),"")</f>
        <v/>
      </c>
      <c r="I271" s="13">
        <f>IF(LEN(CONCATENATE(Форма!A271,Форма!C271,Форма!E271,Форма!F271,Форма!G271))&gt;0,1,0)</f>
        <v>0</v>
      </c>
      <c r="J271" s="13" t="str">
        <f>SUBSTITUTE(SUBSTITUTE(SUBSTITUTE(SUBSTITUTE(SUBSTITUTE(SUBSTITUTE(SUBSTITUTE(CONCATENATE(Форма!A271,Форма!C271)," ","_"),"*","_"),"?","_"),"&lt;","_"),"&gt;","_"),"=","_"),"!","_")</f>
        <v/>
      </c>
    </row>
    <row r="272" spans="1:10" ht="25.5" customHeight="1">
      <c r="A272" s="69" t="str">
        <f>IF($I272=1,IF(AND(COUNTIF(EconomicSubjects,Форма!A272)&gt;0,Форма!A272&lt;&gt;""),IF(COUNTIF(ESAndMO,J272)&gt;1,"Совпадающая комбинация ХС и МО",""),"ошибка"),"")</f>
        <v/>
      </c>
      <c r="B272" s="69"/>
      <c r="C272" s="69" t="str">
        <f ca="1">IF($I272=1,IF(MORangeName="","ошибка",IF(AND(LEFT(Форма!C272,1)=" ",COUNTIF(INDIRECT(MORangeName),Форма!C272)&gt;0),IF(COUNTIF(ESAndMO,J272)&gt;1,"Совпадающая комбинация ХС и МО",""),"ошибка")),"")</f>
        <v/>
      </c>
      <c r="D272" s="59"/>
      <c r="E272" s="46" t="str">
        <f>IF($I272=1,IF(AND(ISNUMBER(Форма!E272),Форма!E272&gt;0),"","ошибка"),"")</f>
        <v/>
      </c>
      <c r="F272" s="15" t="str">
        <f>IF($I272=1,IF(AND(ISNUMBER(Форма!F272),Форма!F272&gt;0),"","ошибка"),"")</f>
        <v/>
      </c>
      <c r="G272" s="15" t="str">
        <f>IF($I272=1,IF(OR(AND(Форма!G$76="",Форма!G272=""),AND(Форма!G$76&lt;&gt;"",ISNUMBER(Форма!F272),Форма!G272&gt;0)),"","ошибка"),"")</f>
        <v/>
      </c>
      <c r="I272" s="13">
        <f>IF(LEN(CONCATENATE(Форма!A272,Форма!C272,Форма!E272,Форма!F272,Форма!G272))&gt;0,1,0)</f>
        <v>0</v>
      </c>
      <c r="J272" s="13" t="str">
        <f>SUBSTITUTE(SUBSTITUTE(SUBSTITUTE(SUBSTITUTE(SUBSTITUTE(SUBSTITUTE(SUBSTITUTE(CONCATENATE(Форма!A272,Форма!C272)," ","_"),"*","_"),"?","_"),"&lt;","_"),"&gt;","_"),"=","_"),"!","_")</f>
        <v/>
      </c>
    </row>
    <row r="273" spans="1:10" ht="25.5" customHeight="1">
      <c r="A273" s="69" t="str">
        <f>IF($I273=1,IF(AND(COUNTIF(EconomicSubjects,Форма!A273)&gt;0,Форма!A273&lt;&gt;""),IF(COUNTIF(ESAndMO,J273)&gt;1,"Совпадающая комбинация ХС и МО",""),"ошибка"),"")</f>
        <v/>
      </c>
      <c r="B273" s="69"/>
      <c r="C273" s="69" t="str">
        <f ca="1">IF($I273=1,IF(MORangeName="","ошибка",IF(AND(LEFT(Форма!C273,1)=" ",COUNTIF(INDIRECT(MORangeName),Форма!C273)&gt;0),IF(COUNTIF(ESAndMO,J273)&gt;1,"Совпадающая комбинация ХС и МО",""),"ошибка")),"")</f>
        <v/>
      </c>
      <c r="D273" s="59"/>
      <c r="E273" s="46" t="str">
        <f>IF($I273=1,IF(AND(ISNUMBER(Форма!E273),Форма!E273&gt;0),"","ошибка"),"")</f>
        <v/>
      </c>
      <c r="F273" s="15" t="str">
        <f>IF($I273=1,IF(AND(ISNUMBER(Форма!F273),Форма!F273&gt;0),"","ошибка"),"")</f>
        <v/>
      </c>
      <c r="G273" s="15" t="str">
        <f>IF($I273=1,IF(OR(AND(Форма!G$76="",Форма!G273=""),AND(Форма!G$76&lt;&gt;"",ISNUMBER(Форма!F273),Форма!G273&gt;0)),"","ошибка"),"")</f>
        <v/>
      </c>
      <c r="I273" s="13">
        <f>IF(LEN(CONCATENATE(Форма!A273,Форма!C273,Форма!E273,Форма!F273,Форма!G273))&gt;0,1,0)</f>
        <v>0</v>
      </c>
      <c r="J273" s="13" t="str">
        <f>SUBSTITUTE(SUBSTITUTE(SUBSTITUTE(SUBSTITUTE(SUBSTITUTE(SUBSTITUTE(SUBSTITUTE(CONCATENATE(Форма!A273,Форма!C273)," ","_"),"*","_"),"?","_"),"&lt;","_"),"&gt;","_"),"=","_"),"!","_")</f>
        <v/>
      </c>
    </row>
    <row r="274" spans="1:10" ht="25.5" customHeight="1">
      <c r="A274" s="69" t="str">
        <f>IF($I274=1,IF(AND(COUNTIF(EconomicSubjects,Форма!A274)&gt;0,Форма!A274&lt;&gt;""),IF(COUNTIF(ESAndMO,J274)&gt;1,"Совпадающая комбинация ХС и МО",""),"ошибка"),"")</f>
        <v/>
      </c>
      <c r="B274" s="69"/>
      <c r="C274" s="69" t="str">
        <f ca="1">IF($I274=1,IF(MORangeName="","ошибка",IF(AND(LEFT(Форма!C274,1)=" ",COUNTIF(INDIRECT(MORangeName),Форма!C274)&gt;0),IF(COUNTIF(ESAndMO,J274)&gt;1,"Совпадающая комбинация ХС и МО",""),"ошибка")),"")</f>
        <v/>
      </c>
      <c r="D274" s="59"/>
      <c r="E274" s="46" t="str">
        <f>IF($I274=1,IF(AND(ISNUMBER(Форма!E274),Форма!E274&gt;0),"","ошибка"),"")</f>
        <v/>
      </c>
      <c r="F274" s="15" t="str">
        <f>IF($I274=1,IF(AND(ISNUMBER(Форма!F274),Форма!F274&gt;0),"","ошибка"),"")</f>
        <v/>
      </c>
      <c r="G274" s="15" t="str">
        <f>IF($I274=1,IF(OR(AND(Форма!G$76="",Форма!G274=""),AND(Форма!G$76&lt;&gt;"",ISNUMBER(Форма!F274),Форма!G274&gt;0)),"","ошибка"),"")</f>
        <v/>
      </c>
      <c r="I274" s="13">
        <f>IF(LEN(CONCATENATE(Форма!A274,Форма!C274,Форма!E274,Форма!F274,Форма!G274))&gt;0,1,0)</f>
        <v>0</v>
      </c>
      <c r="J274" s="13" t="str">
        <f>SUBSTITUTE(SUBSTITUTE(SUBSTITUTE(SUBSTITUTE(SUBSTITUTE(SUBSTITUTE(SUBSTITUTE(CONCATENATE(Форма!A274,Форма!C274)," ","_"),"*","_"),"?","_"),"&lt;","_"),"&gt;","_"),"=","_"),"!","_")</f>
        <v/>
      </c>
    </row>
    <row r="275" spans="1:10" ht="25.5" customHeight="1">
      <c r="A275" s="69" t="str">
        <f>IF($I275=1,IF(AND(COUNTIF(EconomicSubjects,Форма!A275)&gt;0,Форма!A275&lt;&gt;""),IF(COUNTIF(ESAndMO,J275)&gt;1,"Совпадающая комбинация ХС и МО",""),"ошибка"),"")</f>
        <v/>
      </c>
      <c r="B275" s="69"/>
      <c r="C275" s="69" t="str">
        <f ca="1">IF($I275=1,IF(MORangeName="","ошибка",IF(AND(LEFT(Форма!C275,1)=" ",COUNTIF(INDIRECT(MORangeName),Форма!C275)&gt;0),IF(COUNTIF(ESAndMO,J275)&gt;1,"Совпадающая комбинация ХС и МО",""),"ошибка")),"")</f>
        <v/>
      </c>
      <c r="D275" s="59"/>
      <c r="E275" s="46" t="str">
        <f>IF($I275=1,IF(AND(ISNUMBER(Форма!E275),Форма!E275&gt;0),"","ошибка"),"")</f>
        <v/>
      </c>
      <c r="F275" s="15" t="str">
        <f>IF($I275=1,IF(AND(ISNUMBER(Форма!F275),Форма!F275&gt;0),"","ошибка"),"")</f>
        <v/>
      </c>
      <c r="G275" s="15" t="str">
        <f>IF($I275=1,IF(OR(AND(Форма!G$76="",Форма!G275=""),AND(Форма!G$76&lt;&gt;"",ISNUMBER(Форма!F275),Форма!G275&gt;0)),"","ошибка"),"")</f>
        <v/>
      </c>
      <c r="I275" s="13">
        <f>IF(LEN(CONCATENATE(Форма!A275,Форма!C275,Форма!E275,Форма!F275,Форма!G275))&gt;0,1,0)</f>
        <v>0</v>
      </c>
      <c r="J275" s="13" t="str">
        <f>SUBSTITUTE(SUBSTITUTE(SUBSTITUTE(SUBSTITUTE(SUBSTITUTE(SUBSTITUTE(SUBSTITUTE(CONCATENATE(Форма!A275,Форма!C275)," ","_"),"*","_"),"?","_"),"&lt;","_"),"&gt;","_"),"=","_"),"!","_")</f>
        <v/>
      </c>
    </row>
    <row r="276" spans="1:10" ht="25.5" customHeight="1">
      <c r="A276" s="69" t="str">
        <f>IF($I276=1,IF(AND(COUNTIF(EconomicSubjects,Форма!A276)&gt;0,Форма!A276&lt;&gt;""),IF(COUNTIF(ESAndMO,J276)&gt;1,"Совпадающая комбинация ХС и МО",""),"ошибка"),"")</f>
        <v/>
      </c>
      <c r="B276" s="69"/>
      <c r="C276" s="69" t="str">
        <f ca="1">IF($I276=1,IF(MORangeName="","ошибка",IF(AND(LEFT(Форма!C276,1)=" ",COUNTIF(INDIRECT(MORangeName),Форма!C276)&gt;0),IF(COUNTIF(ESAndMO,J276)&gt;1,"Совпадающая комбинация ХС и МО",""),"ошибка")),"")</f>
        <v/>
      </c>
      <c r="D276" s="59"/>
      <c r="E276" s="46" t="str">
        <f>IF($I276=1,IF(AND(ISNUMBER(Форма!E276),Форма!E276&gt;0),"","ошибка"),"")</f>
        <v/>
      </c>
      <c r="F276" s="15" t="str">
        <f>IF($I276=1,IF(AND(ISNUMBER(Форма!F276),Форма!F276&gt;0),"","ошибка"),"")</f>
        <v/>
      </c>
      <c r="G276" s="15" t="str">
        <f>IF($I276=1,IF(OR(AND(Форма!G$76="",Форма!G276=""),AND(Форма!G$76&lt;&gt;"",ISNUMBER(Форма!F276),Форма!G276&gt;0)),"","ошибка"),"")</f>
        <v/>
      </c>
      <c r="I276" s="13">
        <f>IF(LEN(CONCATENATE(Форма!A276,Форма!C276,Форма!E276,Форма!F276,Форма!G276))&gt;0,1,0)</f>
        <v>0</v>
      </c>
      <c r="J276" s="13" t="str">
        <f>SUBSTITUTE(SUBSTITUTE(SUBSTITUTE(SUBSTITUTE(SUBSTITUTE(SUBSTITUTE(SUBSTITUTE(CONCATENATE(Форма!A276,Форма!C276)," ","_"),"*","_"),"?","_"),"&lt;","_"),"&gt;","_"),"=","_"),"!","_")</f>
        <v/>
      </c>
    </row>
  </sheetData>
  <sheetProtection password="E16C" sheet="1"/>
  <mergeCells count="437">
    <mergeCell ref="A275:B275"/>
    <mergeCell ref="C275:D275"/>
    <mergeCell ref="A276:B276"/>
    <mergeCell ref="C276:D276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8:B78"/>
    <mergeCell ref="C78:D78"/>
    <mergeCell ref="C19:H19"/>
    <mergeCell ref="C43:H43"/>
    <mergeCell ref="C45:H45"/>
    <mergeCell ref="A79:B79"/>
    <mergeCell ref="C79:D79"/>
    <mergeCell ref="C9:H9"/>
    <mergeCell ref="A31:B31"/>
    <mergeCell ref="C21:H21"/>
    <mergeCell ref="C31:H31"/>
    <mergeCell ref="A11:B11"/>
    <mergeCell ref="A77:B77"/>
    <mergeCell ref="C77:D77"/>
    <mergeCell ref="C75:D76"/>
    <mergeCell ref="A75:B76"/>
    <mergeCell ref="A13:B13"/>
    <mergeCell ref="A15:B15"/>
    <mergeCell ref="A17:B17"/>
    <mergeCell ref="A19:B19"/>
    <mergeCell ref="C47:H47"/>
    <mergeCell ref="C3:D3"/>
    <mergeCell ref="A7:B7"/>
    <mergeCell ref="A9:B9"/>
    <mergeCell ref="A3:B3"/>
    <mergeCell ref="C7:H7"/>
    <mergeCell ref="A37:B37"/>
    <mergeCell ref="A39:B39"/>
    <mergeCell ref="A41:B41"/>
    <mergeCell ref="C41:D41"/>
    <mergeCell ref="C33:H33"/>
    <mergeCell ref="A33:B33"/>
    <mergeCell ref="A35:B35"/>
    <mergeCell ref="A1:I1"/>
    <mergeCell ref="A23:H23"/>
    <mergeCell ref="A25:H25"/>
    <mergeCell ref="A27:H27"/>
    <mergeCell ref="A21:B21"/>
    <mergeCell ref="E75:E76"/>
    <mergeCell ref="A43:B43"/>
    <mergeCell ref="A45:B45"/>
    <mergeCell ref="A47:B47"/>
    <mergeCell ref="C17:H17"/>
  </mergeCells>
  <pageMargins left="0.75" right="0.75" top="1" bottom="1" header="0.5" footer="0.5"/>
  <pageSetup paperSize="9" orientation="landscape" r:id="rId1"/>
  <headerFooter alignWithMargins="0"/>
  <rowBreaks count="2" manualBreakCount="2">
    <brk id="48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M77"/>
  <sheetViews>
    <sheetView workbookViewId="0"/>
  </sheetViews>
  <sheetFormatPr defaultRowHeight="12.75"/>
  <cols>
    <col min="1" max="91" width="25.7109375" customWidth="1"/>
  </cols>
  <sheetData>
    <row r="1" spans="1:91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1:91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2462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1:91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2463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1:91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2464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1:91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1:91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1:91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2465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1:91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2466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1:91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2467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1:91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2468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1:91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1:91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1:91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2469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2470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2471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2:90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2:90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2:90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2:90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2:90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3:88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3:88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3:88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3:88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3:88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3:88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3:88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3:88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3:88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4">
      <c r="L68" t="s">
        <v>2229</v>
      </c>
      <c r="BA68" t="s">
        <v>1839</v>
      </c>
      <c r="BL68" t="s">
        <v>2093</v>
      </c>
      <c r="BR68" t="s">
        <v>1958</v>
      </c>
    </row>
    <row r="69" spans="12:74">
      <c r="L69" t="s">
        <v>2230</v>
      </c>
      <c r="BL69" t="s">
        <v>2094</v>
      </c>
      <c r="BR69" t="s">
        <v>1959</v>
      </c>
    </row>
    <row r="70" spans="12:74">
      <c r="L70" t="s">
        <v>2231</v>
      </c>
      <c r="BL70" t="s">
        <v>2095</v>
      </c>
      <c r="BR70" t="s">
        <v>1960</v>
      </c>
    </row>
    <row r="71" spans="12:74">
      <c r="L71" t="s">
        <v>2232</v>
      </c>
      <c r="BL71" t="s">
        <v>2096</v>
      </c>
      <c r="BR71" t="s">
        <v>1961</v>
      </c>
    </row>
    <row r="72" spans="12:74">
      <c r="L72" t="s">
        <v>2233</v>
      </c>
      <c r="BL72" t="s">
        <v>2097</v>
      </c>
      <c r="BR72" t="s">
        <v>1962</v>
      </c>
    </row>
    <row r="73" spans="12:74">
      <c r="L73" t="s">
        <v>2234</v>
      </c>
      <c r="BL73" t="s">
        <v>2098</v>
      </c>
      <c r="BR73" t="s">
        <v>1963</v>
      </c>
    </row>
    <row r="74" spans="12:74">
      <c r="L74" t="s">
        <v>2235</v>
      </c>
      <c r="BL74" t="s">
        <v>2099</v>
      </c>
      <c r="BR74" t="s">
        <v>1964</v>
      </c>
    </row>
    <row r="75" spans="12:74">
      <c r="L75" t="s">
        <v>2236</v>
      </c>
      <c r="BL75" t="s">
        <v>2100</v>
      </c>
      <c r="BR75" t="s">
        <v>1965</v>
      </c>
    </row>
    <row r="76" spans="12:74">
      <c r="L76" t="s">
        <v>2237</v>
      </c>
      <c r="BL76" t="s">
        <v>2101</v>
      </c>
      <c r="BR76" t="s">
        <v>1966</v>
      </c>
    </row>
    <row r="77" spans="12:74">
      <c r="L77" t="s">
        <v>2238</v>
      </c>
      <c r="BL77" t="s">
        <v>2102</v>
      </c>
      <c r="BR77" t="s">
        <v>1967</v>
      </c>
    </row>
  </sheetData>
  <sheetProtection password="E16C" sheet="1"/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3"/>
  <sheetViews>
    <sheetView workbookViewId="0">
      <selection activeCell="H3" sqref="H3"/>
    </sheetView>
  </sheetViews>
  <sheetFormatPr defaultRowHeight="12.75"/>
  <sheetData>
    <row r="1" spans="1:1">
      <c r="A1" t="s">
        <v>1744</v>
      </c>
    </row>
    <row r="2" spans="1:1">
      <c r="A2" t="s">
        <v>1745</v>
      </c>
    </row>
    <row r="3" spans="1:1">
      <c r="A3" t="s">
        <v>1746</v>
      </c>
    </row>
  </sheetData>
  <sheetProtection password="E16C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5" sqref="F25"/>
    </sheetView>
  </sheetViews>
  <sheetFormatPr defaultRowHeight="12.75"/>
  <sheetData>
    <row r="1" spans="1:1">
      <c r="A1" t="s">
        <v>2394</v>
      </c>
    </row>
    <row r="2" spans="1:1">
      <c r="A2" t="s">
        <v>2395</v>
      </c>
    </row>
  </sheetData>
  <sheetProtection password="E16C"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B3"/>
    </sheetView>
  </sheetViews>
  <sheetFormatPr defaultRowHeight="12.75"/>
  <cols>
    <col min="1" max="1" width="51.28515625" customWidth="1"/>
    <col min="2" max="2" width="25.140625" customWidth="1"/>
  </cols>
  <sheetData>
    <row r="1" spans="1:2">
      <c r="A1" s="8" t="s">
        <v>2396</v>
      </c>
      <c r="B1" s="16" t="str">
        <f>SUBSTITUTE(SUBSTITUTE(SUBSTITUTE(SUBSTITUTE(Форма!C$3," ","_"),"(","_"),")","_"),"-","_")</f>
        <v/>
      </c>
    </row>
    <row r="2" spans="1:2">
      <c r="A2" s="8" t="s">
        <v>2423</v>
      </c>
      <c r="B2" s="17" t="str">
        <f>T(Форма!C13)</f>
        <v/>
      </c>
    </row>
    <row r="3" spans="1:2">
      <c r="A3" s="8" t="s">
        <v>2424</v>
      </c>
      <c r="B3" s="16" t="str">
        <f>T(Форма!C37)</f>
        <v/>
      </c>
    </row>
  </sheetData>
  <sheetProtection password="E16C"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8" sqref="G8"/>
    </sheetView>
  </sheetViews>
  <sheetFormatPr defaultRowHeight="12.75"/>
  <cols>
    <col min="1" max="1" width="18.28515625" customWidth="1"/>
    <col min="2" max="2" width="9.5703125" customWidth="1"/>
    <col min="3" max="6" width="18.28515625" customWidth="1"/>
  </cols>
  <sheetData>
    <row r="1" spans="1:6">
      <c r="A1" s="8"/>
      <c r="B1" s="8"/>
      <c r="C1" s="8" t="s">
        <v>2460</v>
      </c>
      <c r="D1" s="8" t="s">
        <v>2392</v>
      </c>
      <c r="E1" s="8" t="s">
        <v>2393</v>
      </c>
      <c r="F1" s="22" t="s">
        <v>2472</v>
      </c>
    </row>
    <row r="2" spans="1:6">
      <c r="A2" s="8" t="s">
        <v>2436</v>
      </c>
      <c r="B2" s="60" t="s">
        <v>2459</v>
      </c>
      <c r="C2" s="18"/>
      <c r="D2" s="16"/>
      <c r="E2" s="16"/>
      <c r="F2" s="8"/>
    </row>
    <row r="3" spans="1:6">
      <c r="A3" s="8" t="s">
        <v>2437</v>
      </c>
      <c r="B3" s="60"/>
      <c r="C3" s="19" t="str">
        <f>T(Форма!C7)</f>
        <v/>
      </c>
      <c r="D3" s="20" t="str">
        <f>T(Форма!C11)</f>
        <v/>
      </c>
      <c r="E3" s="21"/>
      <c r="F3" s="18" t="str">
        <f>T(Форма!C7)</f>
        <v/>
      </c>
    </row>
    <row r="4" spans="1:6">
      <c r="A4" s="8" t="s">
        <v>2439</v>
      </c>
      <c r="B4" s="60"/>
      <c r="C4" s="18" t="str">
        <f>T(Форма!A52)</f>
        <v/>
      </c>
      <c r="D4" s="20" t="str">
        <f>T(Форма!B52)</f>
        <v/>
      </c>
      <c r="E4" s="18" t="str">
        <f>T(Форма!D52)</f>
        <v/>
      </c>
      <c r="F4" s="18" t="str">
        <f>T(Форма!A52)</f>
        <v/>
      </c>
    </row>
    <row r="5" spans="1:6">
      <c r="A5" s="8" t="s">
        <v>2440</v>
      </c>
      <c r="B5" s="60"/>
      <c r="C5" s="18" t="str">
        <f>T(Форма!A53)</f>
        <v/>
      </c>
      <c r="D5" s="20" t="str">
        <f>T(Форма!B53)</f>
        <v/>
      </c>
      <c r="E5" s="18" t="str">
        <f>T(Форма!D53)</f>
        <v/>
      </c>
      <c r="F5" s="18" t="str">
        <f>T(Форма!A53)</f>
        <v/>
      </c>
    </row>
    <row r="6" spans="1:6">
      <c r="A6" s="8" t="s">
        <v>2441</v>
      </c>
      <c r="B6" s="60"/>
      <c r="C6" s="18" t="str">
        <f>T(Форма!A54)</f>
        <v/>
      </c>
      <c r="D6" s="20" t="str">
        <f>T(Форма!B54)</f>
        <v/>
      </c>
      <c r="E6" s="18" t="str">
        <f>T(Форма!D54)</f>
        <v/>
      </c>
      <c r="F6" s="18" t="str">
        <f>T(Форма!A54)</f>
        <v/>
      </c>
    </row>
    <row r="7" spans="1:6">
      <c r="A7" s="8" t="s">
        <v>2442</v>
      </c>
      <c r="B7" s="60"/>
      <c r="C7" s="18" t="str">
        <f>T(Форма!A55)</f>
        <v/>
      </c>
      <c r="D7" s="20" t="str">
        <f>T(Форма!B55)</f>
        <v/>
      </c>
      <c r="E7" s="18" t="str">
        <f>T(Форма!D55)</f>
        <v/>
      </c>
      <c r="F7" s="18" t="str">
        <f>T(Форма!A55)</f>
        <v/>
      </c>
    </row>
    <row r="8" spans="1:6">
      <c r="A8" s="8" t="s">
        <v>2443</v>
      </c>
      <c r="B8" s="60"/>
      <c r="C8" s="18" t="str">
        <f>T(Форма!A56)</f>
        <v/>
      </c>
      <c r="D8" s="20" t="str">
        <f>T(Форма!B56)</f>
        <v/>
      </c>
      <c r="E8" s="18" t="str">
        <f>T(Форма!D56)</f>
        <v/>
      </c>
      <c r="F8" s="18" t="str">
        <f>T(Форма!A56)</f>
        <v/>
      </c>
    </row>
    <row r="9" spans="1:6">
      <c r="A9" s="8" t="s">
        <v>2444</v>
      </c>
      <c r="B9" s="60"/>
      <c r="C9" s="18" t="str">
        <f>T(Форма!A57)</f>
        <v/>
      </c>
      <c r="D9" s="20" t="str">
        <f>T(Форма!B57)</f>
        <v/>
      </c>
      <c r="E9" s="18" t="str">
        <f>T(Форма!D57)</f>
        <v/>
      </c>
      <c r="F9" s="18" t="str">
        <f>T(Форма!A57)</f>
        <v/>
      </c>
    </row>
    <row r="10" spans="1:6">
      <c r="A10" s="8" t="s">
        <v>2445</v>
      </c>
      <c r="B10" s="60"/>
      <c r="C10" s="18" t="str">
        <f>T(Форма!A58)</f>
        <v/>
      </c>
      <c r="D10" s="20" t="str">
        <f>T(Форма!B58)</f>
        <v/>
      </c>
      <c r="E10" s="18" t="str">
        <f>T(Форма!D58)</f>
        <v/>
      </c>
      <c r="F10" s="18" t="str">
        <f>T(Форма!A58)</f>
        <v/>
      </c>
    </row>
    <row r="11" spans="1:6">
      <c r="A11" s="8" t="s">
        <v>2446</v>
      </c>
      <c r="B11" s="60"/>
      <c r="C11" s="18" t="str">
        <f>T(Форма!A59)</f>
        <v/>
      </c>
      <c r="D11" s="20" t="str">
        <f>T(Форма!B59)</f>
        <v/>
      </c>
      <c r="E11" s="18" t="str">
        <f>T(Форма!D59)</f>
        <v/>
      </c>
      <c r="F11" s="18" t="str">
        <f>T(Форма!A59)</f>
        <v/>
      </c>
    </row>
    <row r="12" spans="1:6">
      <c r="A12" s="8" t="s">
        <v>2447</v>
      </c>
      <c r="B12" s="60"/>
      <c r="C12" s="18" t="str">
        <f>T(Форма!A60)</f>
        <v/>
      </c>
      <c r="D12" s="20" t="str">
        <f>T(Форма!B60)</f>
        <v/>
      </c>
      <c r="E12" s="18" t="str">
        <f>T(Форма!D60)</f>
        <v/>
      </c>
      <c r="F12" s="18" t="str">
        <f>T(Форма!A60)</f>
        <v/>
      </c>
    </row>
    <row r="13" spans="1:6">
      <c r="A13" s="8" t="s">
        <v>2448</v>
      </c>
      <c r="B13" s="60"/>
      <c r="C13" s="18" t="str">
        <f>T(Форма!A61)</f>
        <v/>
      </c>
      <c r="D13" s="20" t="str">
        <f>T(Форма!B61)</f>
        <v/>
      </c>
      <c r="E13" s="18" t="str">
        <f>T(Форма!D61)</f>
        <v/>
      </c>
      <c r="F13" s="18" t="str">
        <f>T(Форма!A61)</f>
        <v/>
      </c>
    </row>
    <row r="14" spans="1:6">
      <c r="A14" s="8" t="s">
        <v>2449</v>
      </c>
      <c r="B14" s="60"/>
      <c r="C14" s="18" t="str">
        <f>T(Форма!A62)</f>
        <v/>
      </c>
      <c r="D14" s="20" t="str">
        <f>T(Форма!B62)</f>
        <v/>
      </c>
      <c r="E14" s="18" t="str">
        <f>T(Форма!D62)</f>
        <v/>
      </c>
      <c r="F14" s="18" t="str">
        <f>T(Форма!A62)</f>
        <v/>
      </c>
    </row>
    <row r="15" spans="1:6">
      <c r="A15" s="8" t="s">
        <v>2450</v>
      </c>
      <c r="B15" s="60"/>
      <c r="C15" s="18" t="str">
        <f>T(Форма!A63)</f>
        <v/>
      </c>
      <c r="D15" s="20" t="str">
        <f>T(Форма!B63)</f>
        <v/>
      </c>
      <c r="E15" s="18" t="str">
        <f>T(Форма!D63)</f>
        <v/>
      </c>
      <c r="F15" s="18" t="str">
        <f>T(Форма!A63)</f>
        <v/>
      </c>
    </row>
    <row r="16" spans="1:6">
      <c r="A16" s="8" t="s">
        <v>2451</v>
      </c>
      <c r="B16" s="60"/>
      <c r="C16" s="18" t="str">
        <f>T(Форма!A64)</f>
        <v/>
      </c>
      <c r="D16" s="20" t="str">
        <f>T(Форма!B64)</f>
        <v/>
      </c>
      <c r="E16" s="18" t="str">
        <f>T(Форма!D64)</f>
        <v/>
      </c>
      <c r="F16" s="18" t="str">
        <f>T(Форма!A64)</f>
        <v/>
      </c>
    </row>
    <row r="17" spans="1:6">
      <c r="A17" s="8" t="s">
        <v>2452</v>
      </c>
      <c r="B17" s="60"/>
      <c r="C17" s="18" t="str">
        <f>T(Форма!A65)</f>
        <v/>
      </c>
      <c r="D17" s="20" t="str">
        <f>T(Форма!B65)</f>
        <v/>
      </c>
      <c r="E17" s="18" t="str">
        <f>T(Форма!D65)</f>
        <v/>
      </c>
      <c r="F17" s="18" t="str">
        <f>T(Форма!A65)</f>
        <v/>
      </c>
    </row>
    <row r="18" spans="1:6">
      <c r="A18" s="8" t="s">
        <v>2453</v>
      </c>
      <c r="B18" s="60"/>
      <c r="C18" s="18" t="str">
        <f>T(Форма!A66)</f>
        <v/>
      </c>
      <c r="D18" s="20" t="str">
        <f>T(Форма!B66)</f>
        <v/>
      </c>
      <c r="E18" s="18" t="str">
        <f>T(Форма!D66)</f>
        <v/>
      </c>
      <c r="F18" s="18" t="str">
        <f>T(Форма!A66)</f>
        <v/>
      </c>
    </row>
    <row r="19" spans="1:6">
      <c r="A19" s="8" t="s">
        <v>2454</v>
      </c>
      <c r="B19" s="60"/>
      <c r="C19" s="18" t="str">
        <f>T(Форма!A67)</f>
        <v/>
      </c>
      <c r="D19" s="20" t="str">
        <f>T(Форма!B67)</f>
        <v/>
      </c>
      <c r="E19" s="18" t="str">
        <f>T(Форма!D67)</f>
        <v/>
      </c>
      <c r="F19" s="18" t="str">
        <f>T(Форма!A67)</f>
        <v/>
      </c>
    </row>
    <row r="20" spans="1:6">
      <c r="A20" s="8" t="s">
        <v>2455</v>
      </c>
      <c r="B20" s="60"/>
      <c r="C20" s="18" t="str">
        <f>T(Форма!A68)</f>
        <v/>
      </c>
      <c r="D20" s="20" t="str">
        <f>T(Форма!B68)</f>
        <v/>
      </c>
      <c r="E20" s="18" t="str">
        <f>T(Форма!D68)</f>
        <v/>
      </c>
      <c r="F20" s="18" t="str">
        <f>T(Форма!A68)</f>
        <v/>
      </c>
    </row>
    <row r="21" spans="1:6">
      <c r="A21" s="8" t="s">
        <v>2456</v>
      </c>
      <c r="B21" s="60"/>
      <c r="C21" s="18" t="str">
        <f>T(Форма!A69)</f>
        <v/>
      </c>
      <c r="D21" s="20" t="str">
        <f>T(Форма!B69)</f>
        <v/>
      </c>
      <c r="E21" s="18" t="str">
        <f>T(Форма!D69)</f>
        <v/>
      </c>
      <c r="F21" s="18" t="str">
        <f>T(Форма!A69)</f>
        <v/>
      </c>
    </row>
    <row r="22" spans="1:6">
      <c r="A22" s="8" t="s">
        <v>2457</v>
      </c>
      <c r="B22" s="60"/>
      <c r="C22" s="18" t="str">
        <f>T(Форма!A70)</f>
        <v/>
      </c>
      <c r="D22" s="20" t="str">
        <f>T(Форма!B70)</f>
        <v/>
      </c>
      <c r="E22" s="18" t="str">
        <f>T(Форма!D70)</f>
        <v/>
      </c>
      <c r="F22" s="18" t="str">
        <f>T(Форма!A70)</f>
        <v/>
      </c>
    </row>
    <row r="23" spans="1:6">
      <c r="A23" s="8" t="s">
        <v>2458</v>
      </c>
      <c r="B23" s="60"/>
      <c r="C23" s="18" t="str">
        <f>T(Форма!A71)</f>
        <v/>
      </c>
      <c r="D23" s="20" t="str">
        <f>T(Форма!B71)</f>
        <v/>
      </c>
      <c r="E23" s="18" t="str">
        <f>T(Форма!D71)</f>
        <v/>
      </c>
      <c r="F23" s="18" t="str">
        <f>T(Форма!A71)</f>
        <v/>
      </c>
    </row>
    <row r="24" spans="1:6">
      <c r="A24" s="8" t="s">
        <v>2438</v>
      </c>
      <c r="B24" s="8"/>
      <c r="C24" s="16"/>
      <c r="D24" s="20" t="str">
        <f>T(Форма!C35)</f>
        <v/>
      </c>
      <c r="E24" s="16"/>
      <c r="F24" s="18" t="str">
        <f>T(Форма!C31)</f>
        <v/>
      </c>
    </row>
  </sheetData>
  <sheetProtection password="E16C" sheet="1"/>
  <mergeCells count="1">
    <mergeCell ref="B2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5" sqref="C5"/>
    </sheetView>
  </sheetViews>
  <sheetFormatPr defaultRowHeight="12.75"/>
  <sheetData>
    <row r="1" spans="1:3">
      <c r="A1" t="s">
        <v>1744</v>
      </c>
      <c r="B1" t="s">
        <v>1745</v>
      </c>
      <c r="C1" t="s">
        <v>1746</v>
      </c>
    </row>
    <row r="2" spans="1:3">
      <c r="A2" t="s">
        <v>2402</v>
      </c>
      <c r="B2" t="s">
        <v>2411</v>
      </c>
      <c r="C2" t="s">
        <v>2416</v>
      </c>
    </row>
    <row r="3" spans="1:3">
      <c r="A3" t="s">
        <v>2403</v>
      </c>
      <c r="B3" t="s">
        <v>2412</v>
      </c>
      <c r="C3" t="s">
        <v>2417</v>
      </c>
    </row>
    <row r="4" spans="1:3">
      <c r="A4" t="s">
        <v>2404</v>
      </c>
      <c r="B4" t="s">
        <v>2413</v>
      </c>
      <c r="C4" t="s">
        <v>2474</v>
      </c>
    </row>
    <row r="5" spans="1:3">
      <c r="A5" t="s">
        <v>2405</v>
      </c>
      <c r="B5" t="s">
        <v>2414</v>
      </c>
      <c r="C5" t="s">
        <v>2418</v>
      </c>
    </row>
    <row r="6" spans="1:3">
      <c r="A6" t="s">
        <v>2406</v>
      </c>
      <c r="B6" t="s">
        <v>2415</v>
      </c>
      <c r="C6" t="s">
        <v>2419</v>
      </c>
    </row>
    <row r="7" spans="1:3">
      <c r="A7" t="s">
        <v>2407</v>
      </c>
      <c r="C7" t="s">
        <v>2420</v>
      </c>
    </row>
    <row r="8" spans="1:3">
      <c r="A8" t="s">
        <v>2408</v>
      </c>
      <c r="C8" t="s">
        <v>2421</v>
      </c>
    </row>
    <row r="9" spans="1:3">
      <c r="A9" t="s">
        <v>2409</v>
      </c>
      <c r="C9" t="s">
        <v>2422</v>
      </c>
    </row>
    <row r="10" spans="1:3">
      <c r="A10" t="s">
        <v>2410</v>
      </c>
    </row>
  </sheetData>
  <sheetProtection password="E16C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I11" sqref="I11"/>
    </sheetView>
  </sheetViews>
  <sheetFormatPr defaultRowHeight="12.75"/>
  <sheetData>
    <row r="1" spans="1:1">
      <c r="A1">
        <v>2007</v>
      </c>
    </row>
    <row r="2" spans="1:1">
      <c r="A2">
        <v>2008</v>
      </c>
    </row>
    <row r="3" spans="1:1">
      <c r="A3">
        <v>2009</v>
      </c>
    </row>
    <row r="4" spans="1:1">
      <c r="A4">
        <v>2010</v>
      </c>
    </row>
    <row r="5" spans="1:1">
      <c r="A5">
        <v>2011</v>
      </c>
    </row>
    <row r="6" spans="1:1">
      <c r="A6">
        <v>2012</v>
      </c>
    </row>
    <row r="7" spans="1:1">
      <c r="A7">
        <v>2013</v>
      </c>
    </row>
    <row r="8" spans="1:1">
      <c r="A8">
        <v>2014</v>
      </c>
    </row>
    <row r="9" spans="1:1">
      <c r="A9">
        <v>2015</v>
      </c>
    </row>
    <row r="10" spans="1:1">
      <c r="A10">
        <v>2016</v>
      </c>
    </row>
    <row r="11" spans="1:1">
      <c r="A11">
        <v>2017</v>
      </c>
    </row>
    <row r="12" spans="1:1">
      <c r="A12">
        <v>2018</v>
      </c>
    </row>
    <row r="13" spans="1:1">
      <c r="A13">
        <v>2019</v>
      </c>
    </row>
    <row r="14" spans="1:1">
      <c r="A14">
        <v>2020</v>
      </c>
    </row>
  </sheetData>
  <sheetProtection password="E16C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5" baseType="lpstr">
      <vt:lpstr>Форма</vt:lpstr>
      <vt:lpstr>Ошибки</vt:lpstr>
      <vt:lpstr>MO</vt:lpstr>
      <vt:lpstr>PropertyForms</vt:lpstr>
      <vt:lpstr>Boolean</vt:lpstr>
      <vt:lpstr>Helper</vt:lpstr>
      <vt:lpstr>EconomicSubjects</vt:lpstr>
      <vt:lpstr>OPF</vt:lpstr>
      <vt:lpstr>Years</vt:lpstr>
      <vt:lpstr>___Алтайский_край</vt:lpstr>
      <vt:lpstr>___Амурская_область</vt:lpstr>
      <vt:lpstr>___Архангельская_область</vt:lpstr>
      <vt:lpstr>___Астраханская_область</vt:lpstr>
      <vt:lpstr>___Белгородская_область</vt:lpstr>
      <vt:lpstr>___Брянская_область</vt:lpstr>
      <vt:lpstr>___Владимирская_область</vt:lpstr>
      <vt:lpstr>___Волгоградская_область</vt:lpstr>
      <vt:lpstr>___Вологодская_область</vt:lpstr>
      <vt:lpstr>___Воронежская_область</vt:lpstr>
      <vt:lpstr>___Город_Москва</vt:lpstr>
      <vt:lpstr>___Город_Санкт_Петербург</vt:lpstr>
      <vt:lpstr>___Еврейская_автономная_область</vt:lpstr>
      <vt:lpstr>___Забайкальский_край</vt:lpstr>
      <vt:lpstr>___Ивановская_область</vt:lpstr>
      <vt:lpstr>___Иркутская_область</vt:lpstr>
      <vt:lpstr>___Кабардино_Балкарская_Республика</vt:lpstr>
      <vt:lpstr>___Калининградская_область</vt:lpstr>
      <vt:lpstr>___Калужская_область</vt:lpstr>
      <vt:lpstr>___Камчатский_край</vt:lpstr>
      <vt:lpstr>___Карачаево_Черкесская_Республика</vt:lpstr>
      <vt:lpstr>___Кемеровская_область</vt:lpstr>
      <vt:lpstr>___Кировская_область</vt:lpstr>
      <vt:lpstr>___Костромская_область</vt:lpstr>
      <vt:lpstr>___Краснодарский_край</vt:lpstr>
      <vt:lpstr>___Красноярский_край</vt:lpstr>
      <vt:lpstr>___Курганская_область</vt:lpstr>
      <vt:lpstr>___Курская_область</vt:lpstr>
      <vt:lpstr>___Ленинградская_область</vt:lpstr>
      <vt:lpstr>___Липецкая_область</vt:lpstr>
      <vt:lpstr>___Магаданская_область</vt:lpstr>
      <vt:lpstr>___Московская_область</vt:lpstr>
      <vt:lpstr>___Мурманская_область</vt:lpstr>
      <vt:lpstr>___Ненецкий_автономный_округ</vt:lpstr>
      <vt:lpstr>___Нижегородская_область</vt:lpstr>
      <vt:lpstr>___Новгородская_область</vt:lpstr>
      <vt:lpstr>___Новосибирская_область</vt:lpstr>
      <vt:lpstr>___Омская_область</vt:lpstr>
      <vt:lpstr>___Оренбургская_область</vt:lpstr>
      <vt:lpstr>___Орловская_область</vt:lpstr>
      <vt:lpstr>___Пензенская_область</vt:lpstr>
      <vt:lpstr>___Пермский_край</vt:lpstr>
      <vt:lpstr>___Приморский_край</vt:lpstr>
      <vt:lpstr>___Псковская_область</vt:lpstr>
      <vt:lpstr>___Республика_Адыгея</vt:lpstr>
      <vt:lpstr>___Республика_Алтай</vt:lpstr>
      <vt:lpstr>___Республика_Башкортостан</vt:lpstr>
      <vt:lpstr>___Республика_Бурятия</vt:lpstr>
      <vt:lpstr>___Республика_Дагестан</vt:lpstr>
      <vt:lpstr>___Республика_Ингушетия</vt:lpstr>
      <vt:lpstr>___Республика_Калмыкия</vt:lpstr>
      <vt:lpstr>___Республика_Карелия</vt:lpstr>
      <vt:lpstr>___Республика_Коми</vt:lpstr>
      <vt:lpstr>___Республика_Марий_Эл</vt:lpstr>
      <vt:lpstr>___Республика_Мордовия</vt:lpstr>
      <vt:lpstr>___Республика_Саха__Якутия_</vt:lpstr>
      <vt:lpstr>___Республика_Северная_Осетия_Алания</vt:lpstr>
      <vt:lpstr>___Республика_Татарстан</vt:lpstr>
      <vt:lpstr>___Республика_Тыва</vt:lpstr>
      <vt:lpstr>___Республика_Хакасия</vt:lpstr>
      <vt:lpstr>___Ростовская_область</vt:lpstr>
      <vt:lpstr>___Рязанская_область</vt:lpstr>
      <vt:lpstr>___Самарская_область</vt:lpstr>
      <vt:lpstr>___Саратовская_область</vt:lpstr>
      <vt:lpstr>___Сахалинская_область</vt:lpstr>
      <vt:lpstr>___Свердловская_область</vt:lpstr>
      <vt:lpstr>___Смоленская_область</vt:lpstr>
      <vt:lpstr>___Ставропольский_край</vt:lpstr>
      <vt:lpstr>___Тамбовская_область</vt:lpstr>
      <vt:lpstr>___Тверская_область</vt:lpstr>
      <vt:lpstr>___Томская_область</vt:lpstr>
      <vt:lpstr>___Тульская_область</vt:lpstr>
      <vt:lpstr>___Тюменская_область</vt:lpstr>
      <vt:lpstr>___Удмуртская_Республика</vt:lpstr>
      <vt:lpstr>___Ульяновская_область</vt:lpstr>
      <vt:lpstr>___Хабаровский_край</vt:lpstr>
      <vt:lpstr>___Ханты_Мансийский_автономный_округ</vt:lpstr>
      <vt:lpstr>___Челябинская_область</vt:lpstr>
      <vt:lpstr>___Чеченская_Республика</vt:lpstr>
      <vt:lpstr>___Чувашская_Республика</vt:lpstr>
      <vt:lpstr>___Чукотский_автономный_округ</vt:lpstr>
      <vt:lpstr>___Ямало_Ненецкий_автономный_округ</vt:lpstr>
      <vt:lpstr>___Ярославская_область</vt:lpstr>
      <vt:lpstr>BooleanValue</vt:lpstr>
      <vt:lpstr>EconomicSubjects</vt:lpstr>
      <vt:lpstr>EconomicSubjectsINN</vt:lpstr>
      <vt:lpstr>EconomicSubjectsNames</vt:lpstr>
      <vt:lpstr>ESAndMO</vt:lpstr>
      <vt:lpstr>MORangeName</vt:lpstr>
      <vt:lpstr>OPF_HS_RangeName</vt:lpstr>
      <vt:lpstr>OPF_UpperHS_RangeName</vt:lpstr>
      <vt:lpstr>PropertyForm</vt:lpstr>
      <vt:lpstr>RFSubjects</vt:lpstr>
      <vt:lpstr>Years</vt:lpstr>
      <vt:lpstr>государственная</vt:lpstr>
      <vt:lpstr>Дальневосточный_федеральный_округ</vt:lpstr>
      <vt:lpstr>муниципальная</vt:lpstr>
      <vt:lpstr>Форма!Область_печати</vt:lpstr>
      <vt:lpstr>Приволжский_федеральный_округ</vt:lpstr>
      <vt:lpstr>Северо_Западный_федеральный_округ</vt:lpstr>
      <vt:lpstr>Северо_Кавказский_федеральный_округ</vt:lpstr>
      <vt:lpstr>Сибирский_федеральный_округ</vt:lpstr>
      <vt:lpstr>Уральский_федеральный_округ</vt:lpstr>
      <vt:lpstr>Центральный_федеральный_округ</vt:lpstr>
      <vt:lpstr>частная</vt:lpstr>
      <vt:lpstr>Южный_федеральный_округ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</dc:creator>
  <cp:lastModifiedBy>Кристина</cp:lastModifiedBy>
  <cp:lastPrinted>2010-05-13T10:10:00Z</cp:lastPrinted>
  <dcterms:created xsi:type="dcterms:W3CDTF">2010-02-24T13:43:38Z</dcterms:created>
  <dcterms:modified xsi:type="dcterms:W3CDTF">2012-01-13T12:36:51Z</dcterms:modified>
</cp:coreProperties>
</file>